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autoCompressPictures="0"/>
  <bookViews>
    <workbookView xWindow="0" yWindow="0" windowWidth="20490" windowHeight="7755" activeTab="3"/>
  </bookViews>
  <sheets>
    <sheet name="Лист1" sheetId="1" r:id="rId1"/>
    <sheet name="Лист2" sheetId="2" r:id="rId2"/>
    <sheet name="Лист3" sheetId="3" r:id="rId3"/>
    <sheet name="Лист4" sheetId="4" r:id="rId4"/>
  </sheets>
  <externalReferences>
    <externalReference r:id="rId5"/>
    <externalReference r:id="rId6"/>
  </externalReferences>
  <calcPr calcId="152511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0" i="2" l="1"/>
  <c r="A7" i="4" l="1"/>
  <c r="L4" i="3"/>
  <c r="L3" i="3"/>
  <c r="N31" i="3"/>
  <c r="T31" i="3" s="1"/>
  <c r="AD25" i="4" s="1"/>
  <c r="AA24" i="2"/>
  <c r="N29" i="3" s="1"/>
  <c r="T29" i="3" s="1"/>
  <c r="N28" i="3"/>
  <c r="AA22" i="2"/>
  <c r="N26" i="3" s="1"/>
  <c r="T26" i="3" s="1"/>
  <c r="N25" i="3"/>
  <c r="T25" i="3" s="1"/>
  <c r="AD21" i="4" s="1"/>
  <c r="AA20" i="2"/>
  <c r="N23" i="3" s="1"/>
  <c r="T23" i="3" s="1"/>
  <c r="N22" i="3"/>
  <c r="AA18" i="2"/>
  <c r="N20" i="3" s="1"/>
  <c r="T20" i="3" s="1"/>
  <c r="N19" i="3"/>
  <c r="T19" i="3" s="1"/>
  <c r="AD17" i="4" s="1"/>
  <c r="AA16" i="2"/>
  <c r="N17" i="3" s="1"/>
  <c r="T17" i="3" s="1"/>
  <c r="N16" i="3"/>
  <c r="AA14" i="2"/>
  <c r="N14" i="3" s="1"/>
  <c r="T14" i="3" s="1"/>
  <c r="N13" i="3"/>
  <c r="T13" i="3" s="1"/>
  <c r="AD13" i="4" s="1"/>
  <c r="AA12" i="2"/>
  <c r="N11" i="3" s="1"/>
  <c r="T11" i="3" s="1"/>
  <c r="N10" i="3"/>
  <c r="AA10" i="2"/>
  <c r="N8" i="3" s="1"/>
  <c r="T8" i="3" s="1"/>
  <c r="K25" i="1"/>
  <c r="AF24" i="2" s="1"/>
  <c r="M30" i="3" s="1"/>
  <c r="S30" i="3" s="1"/>
  <c r="AH25" i="4" s="1"/>
  <c r="K24" i="1"/>
  <c r="AE24" i="2" s="1"/>
  <c r="K23" i="1"/>
  <c r="AF22" i="2"/>
  <c r="M27" i="3" s="1"/>
  <c r="S27" i="3" s="1"/>
  <c r="AH23" i="4" s="1"/>
  <c r="K22" i="1"/>
  <c r="AE22" i="2" s="1"/>
  <c r="K21" i="1"/>
  <c r="AF20" i="2" s="1"/>
  <c r="M24" i="3" s="1"/>
  <c r="S24" i="3" s="1"/>
  <c r="AH21" i="4" s="1"/>
  <c r="K20" i="1"/>
  <c r="AE20" i="2" s="1"/>
  <c r="K19" i="1"/>
  <c r="AF18" i="2" s="1"/>
  <c r="M21" i="3" s="1"/>
  <c r="S21" i="3" s="1"/>
  <c r="AH19" i="4" s="1"/>
  <c r="K18" i="1"/>
  <c r="AE18" i="2" s="1"/>
  <c r="K17" i="1"/>
  <c r="AF16" i="2" s="1"/>
  <c r="M18" i="3" s="1"/>
  <c r="S18" i="3" s="1"/>
  <c r="AH17" i="4" s="1"/>
  <c r="K16" i="1"/>
  <c r="AE16" i="2" s="1"/>
  <c r="M17" i="3" s="1"/>
  <c r="K15" i="1"/>
  <c r="AF14" i="2" s="1"/>
  <c r="K14" i="1"/>
  <c r="AE14" i="2" s="1"/>
  <c r="M14" i="3" s="1"/>
  <c r="K13" i="1"/>
  <c r="AF12" i="2" s="1"/>
  <c r="M12" i="3" s="1"/>
  <c r="S12" i="3" s="1"/>
  <c r="AH13" i="4" s="1"/>
  <c r="K12" i="1"/>
  <c r="AE12" i="2" s="1"/>
  <c r="K11" i="1"/>
  <c r="AF10" i="2" s="1"/>
  <c r="M9" i="3" s="1"/>
  <c r="S9" i="3" s="1"/>
  <c r="AH11" i="4" s="1"/>
  <c r="K10" i="1"/>
  <c r="AE10" i="2" s="1"/>
  <c r="E24" i="2"/>
  <c r="H24" i="2"/>
  <c r="K24" i="2"/>
  <c r="K25" i="4" s="1"/>
  <c r="Q24" i="2"/>
  <c r="AD24" i="2" s="1"/>
  <c r="L30" i="3" s="1"/>
  <c r="R30" i="3" s="1"/>
  <c r="AF25" i="4" s="1"/>
  <c r="T24" i="2"/>
  <c r="W24" i="2"/>
  <c r="C24" i="2"/>
  <c r="C25" i="4" s="1"/>
  <c r="F24" i="2"/>
  <c r="I24" i="2"/>
  <c r="O24" i="2"/>
  <c r="R24" i="2"/>
  <c r="AC24" i="2"/>
  <c r="L29" i="3" s="1"/>
  <c r="E22" i="2"/>
  <c r="H22" i="2"/>
  <c r="K22" i="2"/>
  <c r="N22" i="2"/>
  <c r="Q22" i="2"/>
  <c r="T22" i="2"/>
  <c r="C22" i="2"/>
  <c r="C23" i="4" s="1"/>
  <c r="F22" i="2"/>
  <c r="I22" i="2"/>
  <c r="O22" i="2"/>
  <c r="E20" i="2"/>
  <c r="H20" i="2"/>
  <c r="K20" i="2"/>
  <c r="Q20" i="2"/>
  <c r="C20" i="2"/>
  <c r="F20" i="2"/>
  <c r="F21" i="4" s="1"/>
  <c r="I20" i="2"/>
  <c r="O20" i="2"/>
  <c r="E18" i="2"/>
  <c r="H18" i="2"/>
  <c r="AD18" i="2" s="1"/>
  <c r="L21" i="3" s="1"/>
  <c r="R21" i="3" s="1"/>
  <c r="AF19" i="4" s="1"/>
  <c r="N18" i="2"/>
  <c r="C18" i="2"/>
  <c r="L18" i="2"/>
  <c r="AC18" i="2"/>
  <c r="L20" i="3" s="1"/>
  <c r="AD16" i="2"/>
  <c r="L18" i="3" s="1"/>
  <c r="K16" i="2"/>
  <c r="AC16" i="2"/>
  <c r="L17" i="3" s="1"/>
  <c r="R17" i="3" s="1"/>
  <c r="AE17" i="4" s="1"/>
  <c r="I16" i="2"/>
  <c r="E14" i="2"/>
  <c r="H14" i="2"/>
  <c r="AD14" i="2" s="1"/>
  <c r="C14" i="2"/>
  <c r="C15" i="4" s="1"/>
  <c r="F14" i="2"/>
  <c r="E12" i="2"/>
  <c r="AD12" i="2" s="1"/>
  <c r="L12" i="3" s="1"/>
  <c r="R12" i="3" s="1"/>
  <c r="AF13" i="4" s="1"/>
  <c r="C12" i="2"/>
  <c r="AC12" i="2" s="1"/>
  <c r="L11" i="3" s="1"/>
  <c r="AD10" i="2"/>
  <c r="L9" i="3" s="1"/>
  <c r="R9" i="3" s="1"/>
  <c r="AF11" i="4" s="1"/>
  <c r="AC10" i="2"/>
  <c r="L8" i="3" s="1"/>
  <c r="K31" i="3"/>
  <c r="J29" i="3"/>
  <c r="J30" i="3"/>
  <c r="J31" i="3"/>
  <c r="I29" i="3"/>
  <c r="I30" i="3"/>
  <c r="I31" i="3"/>
  <c r="K29" i="3"/>
  <c r="K28" i="3"/>
  <c r="J26" i="3"/>
  <c r="J27" i="3"/>
  <c r="J28" i="3"/>
  <c r="I26" i="3"/>
  <c r="I27" i="3"/>
  <c r="I28" i="3"/>
  <c r="K26" i="3"/>
  <c r="K25" i="3"/>
  <c r="J23" i="3"/>
  <c r="J24" i="3"/>
  <c r="J25" i="3"/>
  <c r="I23" i="3"/>
  <c r="I24" i="3"/>
  <c r="I25" i="3"/>
  <c r="K23" i="3"/>
  <c r="K22" i="3"/>
  <c r="J20" i="3"/>
  <c r="J21" i="3"/>
  <c r="J22" i="3"/>
  <c r="I20" i="3"/>
  <c r="I21" i="3"/>
  <c r="I22" i="3"/>
  <c r="K20" i="3"/>
  <c r="K19" i="3"/>
  <c r="J17" i="3"/>
  <c r="J18" i="3"/>
  <c r="J19" i="3"/>
  <c r="I17" i="3"/>
  <c r="I18" i="3"/>
  <c r="I19" i="3"/>
  <c r="K17" i="3"/>
  <c r="K16" i="3"/>
  <c r="J14" i="3"/>
  <c r="J15" i="3"/>
  <c r="J16" i="3"/>
  <c r="I14" i="3"/>
  <c r="I15" i="3"/>
  <c r="I16" i="3"/>
  <c r="K14" i="3"/>
  <c r="K13" i="3"/>
  <c r="J11" i="3"/>
  <c r="J12" i="3"/>
  <c r="J13" i="3"/>
  <c r="I11" i="3"/>
  <c r="I12" i="3"/>
  <c r="I13" i="3"/>
  <c r="K11" i="3"/>
  <c r="K10" i="3"/>
  <c r="J8" i="3"/>
  <c r="J9" i="3"/>
  <c r="J10" i="3"/>
  <c r="I8" i="3"/>
  <c r="I9" i="3"/>
  <c r="I10" i="3"/>
  <c r="K8" i="3"/>
  <c r="G8" i="3"/>
  <c r="H8" i="3"/>
  <c r="G9" i="3"/>
  <c r="H10" i="3"/>
  <c r="T10" i="3"/>
  <c r="F10" i="3"/>
  <c r="H31" i="3"/>
  <c r="F29" i="3"/>
  <c r="F30" i="3"/>
  <c r="F31" i="3"/>
  <c r="G30" i="3"/>
  <c r="H29" i="3"/>
  <c r="G29" i="3"/>
  <c r="G31" i="3"/>
  <c r="H28" i="3"/>
  <c r="F26" i="3"/>
  <c r="F27" i="3"/>
  <c r="F28" i="3"/>
  <c r="G27" i="3"/>
  <c r="H26" i="3"/>
  <c r="G26" i="3"/>
  <c r="G28" i="3"/>
  <c r="H25" i="3"/>
  <c r="F23" i="3"/>
  <c r="F24" i="3"/>
  <c r="F25" i="3"/>
  <c r="G24" i="3"/>
  <c r="H23" i="3"/>
  <c r="G23" i="3"/>
  <c r="G25" i="3"/>
  <c r="H22" i="3"/>
  <c r="F20" i="3"/>
  <c r="F21" i="3"/>
  <c r="F22" i="3"/>
  <c r="G21" i="3"/>
  <c r="H20" i="3"/>
  <c r="G20" i="3"/>
  <c r="G22" i="3"/>
  <c r="H19" i="3"/>
  <c r="F17" i="3"/>
  <c r="F18" i="3"/>
  <c r="F19" i="3"/>
  <c r="G18" i="3"/>
  <c r="H17" i="3"/>
  <c r="G17" i="3"/>
  <c r="G19" i="3"/>
  <c r="H16" i="3"/>
  <c r="F14" i="3"/>
  <c r="F15" i="3"/>
  <c r="F16" i="3"/>
  <c r="G15" i="3"/>
  <c r="H14" i="3"/>
  <c r="G14" i="3"/>
  <c r="G16" i="3"/>
  <c r="H13" i="3"/>
  <c r="F11" i="3"/>
  <c r="F12" i="3"/>
  <c r="F13" i="3"/>
  <c r="G12" i="3"/>
  <c r="H11" i="3"/>
  <c r="G11" i="3"/>
  <c r="G13" i="3"/>
  <c r="G10" i="3"/>
  <c r="D13" i="3"/>
  <c r="H25" i="4"/>
  <c r="Q25" i="4"/>
  <c r="T25" i="4"/>
  <c r="I25" i="4"/>
  <c r="L25" i="4"/>
  <c r="U25" i="4"/>
  <c r="T28" i="3"/>
  <c r="AD23" i="4" s="1"/>
  <c r="T23" i="4"/>
  <c r="F23" i="4"/>
  <c r="I23" i="4"/>
  <c r="O23" i="4"/>
  <c r="E21" i="4"/>
  <c r="H21" i="4"/>
  <c r="I21" i="4"/>
  <c r="L21" i="4"/>
  <c r="K19" i="4"/>
  <c r="C19" i="4"/>
  <c r="F19" i="4"/>
  <c r="L19" i="4"/>
  <c r="H17" i="4"/>
  <c r="K17" i="4"/>
  <c r="F17" i="4"/>
  <c r="H15" i="4"/>
  <c r="AD11" i="4"/>
  <c r="P24" i="2"/>
  <c r="P25" i="4"/>
  <c r="S24" i="2"/>
  <c r="S25" i="4"/>
  <c r="D31" i="3"/>
  <c r="C31" i="3"/>
  <c r="P22" i="2"/>
  <c r="S22" i="2"/>
  <c r="S23" i="4"/>
  <c r="D28" i="3"/>
  <c r="C28" i="3"/>
  <c r="P20" i="2"/>
  <c r="P21" i="4"/>
  <c r="D25" i="3"/>
  <c r="C25" i="3"/>
  <c r="D22" i="3"/>
  <c r="C22" i="3"/>
  <c r="D19" i="3"/>
  <c r="C19" i="3"/>
  <c r="D16" i="3"/>
  <c r="C16" i="3"/>
  <c r="C13" i="3"/>
  <c r="D10" i="3"/>
  <c r="C10" i="3"/>
  <c r="B21" i="4"/>
  <c r="B15" i="4"/>
  <c r="B11" i="4"/>
  <c r="B23" i="3"/>
  <c r="B14" i="3"/>
  <c r="B8" i="3"/>
  <c r="B14" i="2"/>
  <c r="B10" i="2"/>
  <c r="T22" i="3"/>
  <c r="AD19" i="4" s="1"/>
  <c r="T16" i="3"/>
  <c r="AD15" i="4" s="1"/>
  <c r="D26" i="4"/>
  <c r="G26" i="4"/>
  <c r="J26" i="4"/>
  <c r="M26" i="4"/>
  <c r="P26" i="4"/>
  <c r="S26" i="4"/>
  <c r="V26" i="4"/>
  <c r="D24" i="4"/>
  <c r="G24" i="4"/>
  <c r="J24" i="4"/>
  <c r="M24" i="4"/>
  <c r="P24" i="4"/>
  <c r="AB23" i="4" s="1"/>
  <c r="AC23" i="4" s="1"/>
  <c r="S24" i="4"/>
  <c r="Y24" i="4"/>
  <c r="D22" i="4"/>
  <c r="G22" i="4"/>
  <c r="J22" i="4"/>
  <c r="M22" i="4"/>
  <c r="P22" i="4"/>
  <c r="V22" i="4"/>
  <c r="Y22" i="4"/>
  <c r="D20" i="4"/>
  <c r="G20" i="4"/>
  <c r="J20" i="4"/>
  <c r="M20" i="4"/>
  <c r="S20" i="4"/>
  <c r="V20" i="4"/>
  <c r="Y20" i="4"/>
  <c r="D18" i="4"/>
  <c r="G18" i="4"/>
  <c r="J18" i="4"/>
  <c r="P18" i="4"/>
  <c r="S18" i="4"/>
  <c r="V18" i="4"/>
  <c r="Y18" i="4"/>
  <c r="D16" i="4"/>
  <c r="G16" i="4"/>
  <c r="M16" i="4"/>
  <c r="P16" i="4"/>
  <c r="S16" i="4"/>
  <c r="V16" i="4"/>
  <c r="Y16" i="4"/>
  <c r="D14" i="4"/>
  <c r="J14" i="4"/>
  <c r="M14" i="4"/>
  <c r="P14" i="4"/>
  <c r="S14" i="4"/>
  <c r="V14" i="4"/>
  <c r="Y14" i="4"/>
  <c r="G12" i="4"/>
  <c r="J12" i="4"/>
  <c r="M12" i="4"/>
  <c r="P12" i="4"/>
  <c r="S12" i="4"/>
  <c r="V12" i="4"/>
  <c r="Y12" i="4"/>
  <c r="B25" i="4"/>
  <c r="B13" i="4"/>
  <c r="B17" i="4"/>
  <c r="Z21" i="4"/>
  <c r="Y21" i="4"/>
  <c r="X21" i="4"/>
  <c r="Z19" i="4"/>
  <c r="Y19" i="4"/>
  <c r="X19" i="4"/>
  <c r="Z23" i="4"/>
  <c r="Y23" i="4"/>
  <c r="X23" i="4"/>
  <c r="W21" i="4"/>
  <c r="V21" i="4"/>
  <c r="U21" i="4"/>
  <c r="W25" i="4"/>
  <c r="V24" i="2"/>
  <c r="V25" i="4"/>
  <c r="R25" i="4"/>
  <c r="O25" i="4"/>
  <c r="N25" i="4"/>
  <c r="M24" i="2"/>
  <c r="M25" i="4"/>
  <c r="J24" i="2"/>
  <c r="J25" i="4"/>
  <c r="G24" i="2"/>
  <c r="G25" i="4"/>
  <c r="F25" i="4"/>
  <c r="D24" i="2"/>
  <c r="D25" i="4"/>
  <c r="R23" i="4"/>
  <c r="Q23" i="4"/>
  <c r="P23" i="4"/>
  <c r="N23" i="4"/>
  <c r="M22" i="2"/>
  <c r="M23" i="4"/>
  <c r="L23" i="4"/>
  <c r="K23" i="4"/>
  <c r="J22" i="2"/>
  <c r="J23" i="4"/>
  <c r="H23" i="4"/>
  <c r="G22" i="2"/>
  <c r="G23" i="4"/>
  <c r="E23" i="4"/>
  <c r="D22" i="2"/>
  <c r="D23" i="4"/>
  <c r="O21" i="4"/>
  <c r="N21" i="4"/>
  <c r="M20" i="2"/>
  <c r="M21" i="4"/>
  <c r="K21" i="4"/>
  <c r="J20" i="2"/>
  <c r="J21" i="4"/>
  <c r="G20" i="2"/>
  <c r="G21" i="4"/>
  <c r="D20" i="2"/>
  <c r="D21" i="4"/>
  <c r="C21" i="4"/>
  <c r="W19" i="4"/>
  <c r="V19" i="4"/>
  <c r="U19" i="4"/>
  <c r="T19" i="4"/>
  <c r="S19" i="4"/>
  <c r="R19" i="4"/>
  <c r="N19" i="4"/>
  <c r="M18" i="2"/>
  <c r="M19" i="4"/>
  <c r="J18" i="2"/>
  <c r="J19" i="4"/>
  <c r="G18" i="2"/>
  <c r="G19" i="4"/>
  <c r="E19" i="4"/>
  <c r="D18" i="2"/>
  <c r="D19" i="4"/>
  <c r="Z17" i="4"/>
  <c r="Y17" i="4"/>
  <c r="X17" i="4"/>
  <c r="W17" i="4"/>
  <c r="V17" i="4"/>
  <c r="U17" i="4"/>
  <c r="T17" i="4"/>
  <c r="S17" i="4"/>
  <c r="R17" i="4"/>
  <c r="Q17" i="4"/>
  <c r="P17" i="4"/>
  <c r="O17" i="4"/>
  <c r="J16" i="2"/>
  <c r="J17" i="4"/>
  <c r="I17" i="4"/>
  <c r="G16" i="2"/>
  <c r="G17" i="4"/>
  <c r="D16" i="2"/>
  <c r="D17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G14" i="2"/>
  <c r="G15" i="4"/>
  <c r="D14" i="2"/>
  <c r="D15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D12" i="2"/>
  <c r="D13" i="4"/>
  <c r="C13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B29" i="3"/>
  <c r="B17" i="3"/>
  <c r="B11" i="3"/>
  <c r="B24" i="2"/>
  <c r="B16" i="2"/>
  <c r="B12" i="2"/>
  <c r="B23" i="4"/>
  <c r="B19" i="4"/>
  <c r="B26" i="3"/>
  <c r="B20" i="3"/>
  <c r="B22" i="2"/>
  <c r="B18" i="2"/>
  <c r="E15" i="4"/>
  <c r="I19" i="4"/>
  <c r="E17" i="4"/>
  <c r="H19" i="4"/>
  <c r="E25" i="4"/>
  <c r="C17" i="4" l="1"/>
  <c r="AB21" i="4"/>
  <c r="AC21" i="4" s="1"/>
  <c r="AD20" i="2"/>
  <c r="AB15" i="4"/>
  <c r="AC15" i="4" s="1"/>
  <c r="AC22" i="2"/>
  <c r="L26" i="3" s="1"/>
  <c r="R26" i="3" s="1"/>
  <c r="AE23" i="4" s="1"/>
  <c r="AD22" i="2"/>
  <c r="L27" i="3" s="1"/>
  <c r="AB19" i="4"/>
  <c r="AC19" i="4" s="1"/>
  <c r="AB17" i="4"/>
  <c r="AC17" i="4" s="1"/>
  <c r="AB25" i="4"/>
  <c r="AC25" i="4" s="1"/>
  <c r="AC11" i="2"/>
  <c r="L22" i="1"/>
  <c r="AC20" i="2"/>
  <c r="L23" i="3" s="1"/>
  <c r="R23" i="3" s="1"/>
  <c r="AE21" i="4" s="1"/>
  <c r="AB11" i="4"/>
  <c r="AC11" i="4" s="1"/>
  <c r="E13" i="4"/>
  <c r="L24" i="1"/>
  <c r="L20" i="1"/>
  <c r="AC14" i="2"/>
  <c r="L14" i="3" s="1"/>
  <c r="R14" i="3" s="1"/>
  <c r="AE15" i="4" s="1"/>
  <c r="L10" i="3"/>
  <c r="R8" i="3"/>
  <c r="M15" i="3"/>
  <c r="S15" i="3" s="1"/>
  <c r="AH15" i="4" s="1"/>
  <c r="AE15" i="2"/>
  <c r="L14" i="1"/>
  <c r="S14" i="3"/>
  <c r="AE11" i="2"/>
  <c r="M8" i="3"/>
  <c r="L10" i="1"/>
  <c r="L31" i="3"/>
  <c r="R29" i="3"/>
  <c r="AC25" i="2"/>
  <c r="M26" i="3"/>
  <c r="AE23" i="2"/>
  <c r="M29" i="3"/>
  <c r="AE25" i="2"/>
  <c r="L24" i="3"/>
  <c r="L22" i="3"/>
  <c r="R20" i="3"/>
  <c r="Q21" i="4"/>
  <c r="AC19" i="2"/>
  <c r="M23" i="3"/>
  <c r="AE21" i="2"/>
  <c r="AE19" i="2"/>
  <c r="M20" i="3"/>
  <c r="L18" i="1"/>
  <c r="AB13" i="4"/>
  <c r="AC13" i="4" s="1"/>
  <c r="F15" i="4"/>
  <c r="L19" i="3"/>
  <c r="R18" i="3"/>
  <c r="AC17" i="2"/>
  <c r="L13" i="3"/>
  <c r="R11" i="3"/>
  <c r="L15" i="3"/>
  <c r="AC13" i="2"/>
  <c r="L16" i="1"/>
  <c r="M19" i="3"/>
  <c r="S17" i="3"/>
  <c r="AE17" i="2"/>
  <c r="M11" i="3"/>
  <c r="AE13" i="2"/>
  <c r="L12" i="1"/>
  <c r="AC23" i="2" l="1"/>
  <c r="L28" i="3"/>
  <c r="R27" i="3"/>
  <c r="AF23" i="4" s="1"/>
  <c r="AE24" i="4" s="1"/>
  <c r="AC21" i="2"/>
  <c r="M16" i="3"/>
  <c r="AC15" i="2"/>
  <c r="R10" i="3"/>
  <c r="AE11" i="4"/>
  <c r="AE12" i="4" s="1"/>
  <c r="S16" i="3"/>
  <c r="AG15" i="4"/>
  <c r="AG16" i="4" s="1"/>
  <c r="M10" i="3"/>
  <c r="S8" i="3"/>
  <c r="R31" i="3"/>
  <c r="AE25" i="4"/>
  <c r="AE26" i="4" s="1"/>
  <c r="M28" i="3"/>
  <c r="S26" i="3"/>
  <c r="S29" i="3"/>
  <c r="M31" i="3"/>
  <c r="R22" i="3"/>
  <c r="AE19" i="4"/>
  <c r="AE20" i="4" s="1"/>
  <c r="L25" i="3"/>
  <c r="R24" i="3"/>
  <c r="S23" i="3"/>
  <c r="M25" i="3"/>
  <c r="M22" i="3"/>
  <c r="S20" i="3"/>
  <c r="AF17" i="4"/>
  <c r="AE18" i="4" s="1"/>
  <c r="R19" i="3"/>
  <c r="R15" i="3"/>
  <c r="L16" i="3"/>
  <c r="R13" i="3"/>
  <c r="AE13" i="4"/>
  <c r="AE14" i="4" s="1"/>
  <c r="AG17" i="4"/>
  <c r="AG18" i="4" s="1"/>
  <c r="S19" i="3"/>
  <c r="S11" i="3"/>
  <c r="M13" i="3"/>
  <c r="R28" i="3" l="1"/>
  <c r="S10" i="3"/>
  <c r="AG11" i="4"/>
  <c r="AG12" i="4" s="1"/>
  <c r="S28" i="3"/>
  <c r="AG23" i="4"/>
  <c r="AG24" i="4" s="1"/>
  <c r="S31" i="3"/>
  <c r="AG25" i="4"/>
  <c r="AG26" i="4" s="1"/>
  <c r="AF21" i="4"/>
  <c r="AE22" i="4" s="1"/>
  <c r="R25" i="3"/>
  <c r="S25" i="3"/>
  <c r="AG21" i="4"/>
  <c r="AG22" i="4" s="1"/>
  <c r="S22" i="3"/>
  <c r="AG19" i="4"/>
  <c r="AG20" i="4" s="1"/>
  <c r="R16" i="3"/>
  <c r="AF15" i="4"/>
  <c r="AE16" i="4" s="1"/>
  <c r="S13" i="3"/>
  <c r="AG13" i="4"/>
  <c r="AG14" i="4" s="1"/>
</calcChain>
</file>

<file path=xl/sharedStrings.xml><?xml version="1.0" encoding="utf-8"?>
<sst xmlns="http://schemas.openxmlformats.org/spreadsheetml/2006/main" count="147" uniqueCount="75">
  <si>
    <t>№</t>
  </si>
  <si>
    <t>КОМАНДЫ</t>
  </si>
  <si>
    <t>Место</t>
  </si>
  <si>
    <t>Соотн. мячей</t>
  </si>
  <si>
    <t>Очки</t>
  </si>
  <si>
    <t>1-й день</t>
  </si>
  <si>
    <t>2-й день</t>
  </si>
  <si>
    <t>3-й день</t>
  </si>
  <si>
    <t>4-й день</t>
  </si>
  <si>
    <t>5-й день</t>
  </si>
  <si>
    <t>ИТОГО</t>
  </si>
  <si>
    <t>Коэффиц.</t>
  </si>
  <si>
    <t>6-й день</t>
  </si>
  <si>
    <t>7-й день</t>
  </si>
  <si>
    <t>Соотн. партий</t>
  </si>
  <si>
    <t xml:space="preserve">КОМИТЕТ ПО ДЕЛАМ СПОРТА И ФИЗИЧЕСКОЙ КУЛЬТУРЫ </t>
  </si>
  <si>
    <t>МИНИСТЕРСТВА  КУЛЬТУРЫ  И  СПОРТА  РЕСПУБЛИКИ  КАЗАХСТАН</t>
  </si>
  <si>
    <t>Т А Б Л И Ц А    Р Е З У Л Ь Т А Т О В</t>
  </si>
  <si>
    <t>Кол. побед</t>
  </si>
  <si>
    <t>ДВИЖЕНИЕ  ПО  ТУРАМ</t>
  </si>
  <si>
    <t>Команды</t>
  </si>
  <si>
    <t>I тур</t>
  </si>
  <si>
    <t>II тур</t>
  </si>
  <si>
    <t>III тур</t>
  </si>
  <si>
    <t>IV тур</t>
  </si>
  <si>
    <t>V тур</t>
  </si>
  <si>
    <t>ИТОГИ</t>
  </si>
  <si>
    <t>соотнош.</t>
  </si>
  <si>
    <t>очки</t>
  </si>
  <si>
    <t>место</t>
  </si>
  <si>
    <t>парт.  мячей</t>
  </si>
  <si>
    <t>кол</t>
  </si>
  <si>
    <t>парт. мячей</t>
  </si>
  <si>
    <t>коэффиц.</t>
  </si>
  <si>
    <t>побед</t>
  </si>
  <si>
    <t>Кол побед</t>
  </si>
  <si>
    <t>Соотнош. мячей</t>
  </si>
  <si>
    <t xml:space="preserve">КАЗАХСТАНCКАЯ ФЕДЕРАЦИЯ  ВОЛЕЙБОЛА </t>
  </si>
  <si>
    <t>НАЦИОНАЛЬНЫЙ ОЛИМПИЙСКИЙ КОМИТЕТ</t>
  </si>
  <si>
    <t>г.Усть-Каменогорск</t>
  </si>
  <si>
    <t>Главный судья, НСВК</t>
  </si>
  <si>
    <t>«Алматы-2»                                            г.Алматы</t>
  </si>
  <si>
    <t>«Жетысу-2»                                    Алматинская область</t>
  </si>
  <si>
    <t>«Куаныш-2»                                                    СКО</t>
  </si>
  <si>
    <t>«Караганда-2»                         Карагандинская область</t>
  </si>
  <si>
    <t>20-29.11.2020</t>
  </si>
  <si>
    <t>г.Талдыкорган</t>
  </si>
  <si>
    <t>г. Семей</t>
  </si>
  <si>
    <t>20-29.12.2020</t>
  </si>
  <si>
    <t>:</t>
  </si>
  <si>
    <t>«Иртыш-Казхром-2»                               Павлодарская область</t>
  </si>
  <si>
    <t>«Алтай-3»                                            г.Семей, ВКО</t>
  </si>
  <si>
    <t>«Алтай-4»                                      г.Усть-Каменогорск, ВКО</t>
  </si>
  <si>
    <t>21.02-02.03.2021</t>
  </si>
  <si>
    <t>42</t>
  </si>
  <si>
    <t>12</t>
  </si>
  <si>
    <t>Подсчёт  коэффициентов  соотношений  мячей 4-го тура</t>
  </si>
  <si>
    <t xml:space="preserve"> 4-го тура 29-го чемпионата РК по волейболу среди женских команд Высшей лиги до 23-х лет</t>
  </si>
  <si>
    <t xml:space="preserve"> 4-х туров 29-го чемпионата РК по волейболу среди женских команд Высшей лиги до 23-х лет</t>
  </si>
  <si>
    <t>Очки  3-х туров</t>
  </si>
  <si>
    <t>Очки   4-го тура</t>
  </si>
  <si>
    <t>Очки    4-х туров</t>
  </si>
  <si>
    <t>62</t>
  </si>
  <si>
    <t>38</t>
  </si>
  <si>
    <t>46</t>
  </si>
  <si>
    <t>3</t>
  </si>
  <si>
    <t>17</t>
  </si>
  <si>
    <t>32</t>
  </si>
  <si>
    <t>13.02-22.03.2021 г.</t>
  </si>
  <si>
    <t>г. Талдыкорган</t>
  </si>
  <si>
    <t>Л.Ким</t>
  </si>
  <si>
    <t>М.Тлеукаликызы</t>
  </si>
  <si>
    <t>Главный секретарь, с.с</t>
  </si>
  <si>
    <t>Главный секретарь,с.с</t>
  </si>
  <si>
    <t>«Ару Астана-Нур-Султан-2»                                                 г. Нур-Султан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</si>
</sst>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8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26"/>
      <color indexed="8"/>
      <name val="Times New Roman"/>
      <family val="1"/>
      <charset val="204"/>
    </font>
    <font>
      <sz val="16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</fills>
  <borders count="5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81">
    <xf numFmtId="0" fontId="0" fillId="0" borderId="0" xfId="0"/>
    <xf numFmtId="0" fontId="5" fillId="0" borderId="0" xfId="0" applyFont="1"/>
    <xf numFmtId="0" fontId="5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Border="1"/>
    <xf numFmtId="0" fontId="5" fillId="0" borderId="0" xfId="0" applyFont="1" applyAlignment="1">
      <alignment horizontal="right" vertical="center"/>
    </xf>
    <xf numFmtId="0" fontId="1" fillId="2" borderId="1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2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0" fillId="0" borderId="0" xfId="0" applyFont="1"/>
    <xf numFmtId="0" fontId="1" fillId="0" borderId="0" xfId="0" applyFont="1" applyAlignment="1">
      <alignment horizontal="center"/>
    </xf>
    <xf numFmtId="0" fontId="8" fillId="0" borderId="17" xfId="0" applyFont="1" applyBorder="1" applyAlignment="1"/>
    <xf numFmtId="0" fontId="10" fillId="0" borderId="18" xfId="0" applyFont="1" applyBorder="1" applyAlignment="1"/>
    <xf numFmtId="0" fontId="8" fillId="0" borderId="19" xfId="0" applyFont="1" applyBorder="1" applyAlignment="1"/>
    <xf numFmtId="0" fontId="10" fillId="0" borderId="17" xfId="0" applyFont="1" applyBorder="1" applyAlignment="1"/>
    <xf numFmtId="0" fontId="10" fillId="0" borderId="19" xfId="0" applyFont="1" applyBorder="1" applyAlignment="1"/>
    <xf numFmtId="0" fontId="10" fillId="0" borderId="20" xfId="0" applyFont="1" applyBorder="1" applyAlignment="1">
      <alignment vertical="center"/>
    </xf>
    <xf numFmtId="0" fontId="8" fillId="0" borderId="21" xfId="0" applyFont="1" applyBorder="1" applyAlignment="1">
      <alignment horizontal="left"/>
    </xf>
    <xf numFmtId="0" fontId="8" fillId="0" borderId="22" xfId="0" applyFont="1" applyBorder="1" applyAlignment="1">
      <alignment horizontal="left"/>
    </xf>
    <xf numFmtId="0" fontId="10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left"/>
    </xf>
    <xf numFmtId="0" fontId="8" fillId="0" borderId="25" xfId="0" applyFont="1" applyBorder="1" applyAlignment="1">
      <alignment horizontal="left"/>
    </xf>
    <xf numFmtId="0" fontId="10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9" xfId="0" applyFont="1" applyBorder="1"/>
    <xf numFmtId="0" fontId="8" fillId="0" borderId="28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10" xfId="0" applyFont="1" applyBorder="1"/>
    <xf numFmtId="0" fontId="8" fillId="0" borderId="31" xfId="0" applyFont="1" applyBorder="1" applyAlignment="1">
      <alignment horizontal="center"/>
    </xf>
    <xf numFmtId="49" fontId="4" fillId="0" borderId="0" xfId="0" applyNumberFormat="1" applyFont="1" applyBorder="1" applyAlignment="1">
      <alignment horizontal="center" vertical="center"/>
    </xf>
    <xf numFmtId="0" fontId="8" fillId="0" borderId="32" xfId="0" applyFont="1" applyBorder="1" applyAlignment="1">
      <alignment horizontal="center"/>
    </xf>
    <xf numFmtId="0" fontId="5" fillId="0" borderId="2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8" fillId="0" borderId="13" xfId="0" applyFont="1" applyBorder="1"/>
    <xf numFmtId="0" fontId="8" fillId="0" borderId="1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8" fillId="0" borderId="16" xfId="0" applyFont="1" applyBorder="1"/>
    <xf numFmtId="0" fontId="8" fillId="0" borderId="34" xfId="0" applyFont="1" applyBorder="1"/>
    <xf numFmtId="0" fontId="8" fillId="0" borderId="35" xfId="0" applyFont="1" applyBorder="1"/>
    <xf numFmtId="0" fontId="8" fillId="0" borderId="36" xfId="0" applyFont="1" applyBorder="1"/>
    <xf numFmtId="0" fontId="8" fillId="0" borderId="0" xfId="0" applyFont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37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8" fillId="0" borderId="19" xfId="0" applyFont="1" applyBorder="1" applyAlignment="1">
      <alignment horizontal="center"/>
    </xf>
    <xf numFmtId="0" fontId="10" fillId="0" borderId="20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/>
    </xf>
    <xf numFmtId="0" fontId="8" fillId="0" borderId="33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/>
    <xf numFmtId="0" fontId="13" fillId="0" borderId="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49" fontId="11" fillId="2" borderId="0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/>
    </xf>
    <xf numFmtId="49" fontId="11" fillId="2" borderId="18" xfId="0" applyNumberFormat="1" applyFont="1" applyFill="1" applyBorder="1" applyAlignment="1">
      <alignment horizontal="center" vertical="center" wrapText="1"/>
    </xf>
    <xf numFmtId="49" fontId="11" fillId="2" borderId="19" xfId="0" applyNumberFormat="1" applyFont="1" applyFill="1" applyBorder="1" applyAlignment="1">
      <alignment horizontal="center" vertical="center" wrapText="1"/>
    </xf>
    <xf numFmtId="49" fontId="11" fillId="2" borderId="13" xfId="0" applyNumberFormat="1" applyFont="1" applyFill="1" applyBorder="1" applyAlignment="1">
      <alignment horizontal="center" vertical="center" wrapText="1"/>
    </xf>
    <xf numFmtId="49" fontId="11" fillId="2" borderId="14" xfId="0" applyNumberFormat="1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49" fontId="11" fillId="2" borderId="8" xfId="0" applyNumberFormat="1" applyFont="1" applyFill="1" applyBorder="1" applyAlignment="1">
      <alignment horizontal="center" vertical="center" wrapText="1"/>
    </xf>
    <xf numFmtId="49" fontId="11" fillId="2" borderId="12" xfId="0" applyNumberFormat="1" applyFont="1" applyFill="1" applyBorder="1" applyAlignment="1">
      <alignment horizontal="center" vertical="center" wrapText="1"/>
    </xf>
    <xf numFmtId="49" fontId="11" fillId="0" borderId="8" xfId="0" applyNumberFormat="1" applyFont="1" applyBorder="1" applyAlignment="1">
      <alignment vertical="center"/>
    </xf>
    <xf numFmtId="0" fontId="8" fillId="0" borderId="21" xfId="0" applyFont="1" applyBorder="1" applyAlignment="1">
      <alignment horizontal="center"/>
    </xf>
    <xf numFmtId="0" fontId="5" fillId="0" borderId="14" xfId="0" applyFont="1" applyBorder="1" applyAlignment="1">
      <alignment horizontal="center" vertical="center"/>
    </xf>
    <xf numFmtId="49" fontId="4" fillId="0" borderId="37" xfId="0" applyNumberFormat="1" applyFont="1" applyBorder="1" applyAlignment="1">
      <alignment horizontal="center" vertical="center"/>
    </xf>
    <xf numFmtId="49" fontId="4" fillId="0" borderId="26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0" fontId="8" fillId="0" borderId="25" xfId="0" applyFont="1" applyBorder="1" applyAlignment="1">
      <alignment horizontal="center"/>
    </xf>
    <xf numFmtId="164" fontId="10" fillId="0" borderId="22" xfId="0" applyNumberFormat="1" applyFont="1" applyBorder="1" applyAlignment="1">
      <alignment horizontal="center"/>
    </xf>
    <xf numFmtId="2" fontId="10" fillId="0" borderId="21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2" fontId="10" fillId="0" borderId="10" xfId="0" applyNumberFormat="1" applyFont="1" applyBorder="1" applyAlignment="1">
      <alignment horizontal="center"/>
    </xf>
    <xf numFmtId="164" fontId="10" fillId="0" borderId="8" xfId="0" applyNumberFormat="1" applyFont="1" applyBorder="1" applyAlignment="1">
      <alignment horizontal="center"/>
    </xf>
    <xf numFmtId="2" fontId="10" fillId="0" borderId="33" xfId="0" applyNumberFormat="1" applyFont="1" applyBorder="1" applyAlignment="1">
      <alignment horizontal="center"/>
    </xf>
    <xf numFmtId="164" fontId="10" fillId="0" borderId="30" xfId="0" applyNumberFormat="1" applyFont="1" applyBorder="1" applyAlignment="1">
      <alignment horizontal="center"/>
    </xf>
    <xf numFmtId="0" fontId="11" fillId="0" borderId="9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5" fillId="0" borderId="0" xfId="0" applyFont="1" applyBorder="1" applyAlignment="1"/>
    <xf numFmtId="0" fontId="10" fillId="0" borderId="26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164" fontId="8" fillId="0" borderId="41" xfId="0" applyNumberFormat="1" applyFont="1" applyBorder="1" applyAlignment="1">
      <alignment horizontal="center" vertical="center"/>
    </xf>
    <xf numFmtId="164" fontId="8" fillId="0" borderId="34" xfId="0" applyNumberFormat="1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164" fontId="1" fillId="0" borderId="42" xfId="0" applyNumberFormat="1" applyFont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164" fontId="1" fillId="0" borderId="45" xfId="0" applyNumberFormat="1" applyFont="1" applyBorder="1" applyAlignment="1">
      <alignment horizontal="center" vertical="center" wrapText="1"/>
    </xf>
    <xf numFmtId="164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2" fontId="1" fillId="3" borderId="46" xfId="0" applyNumberFormat="1" applyFont="1" applyFill="1" applyBorder="1" applyAlignment="1">
      <alignment horizontal="center" vertical="center" wrapText="1"/>
    </xf>
    <xf numFmtId="2" fontId="1" fillId="3" borderId="23" xfId="0" applyNumberFormat="1" applyFont="1" applyFill="1" applyBorder="1" applyAlignment="1">
      <alignment horizontal="center" vertical="center" wrapText="1"/>
    </xf>
    <xf numFmtId="0" fontId="5" fillId="0" borderId="47" xfId="0" applyFont="1" applyBorder="1" applyAlignment="1">
      <alignment horizontal="center"/>
    </xf>
    <xf numFmtId="0" fontId="5" fillId="0" borderId="49" xfId="0" applyFont="1" applyBorder="1" applyAlignment="1">
      <alignment horizontal="center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12" fillId="0" borderId="41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49" fontId="15" fillId="0" borderId="51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49" fontId="15" fillId="0" borderId="20" xfId="0" applyNumberFormat="1" applyFont="1" applyBorder="1" applyAlignment="1">
      <alignment horizontal="center" vertical="center"/>
    </xf>
    <xf numFmtId="49" fontId="15" fillId="0" borderId="52" xfId="0" applyNumberFormat="1" applyFont="1" applyBorder="1" applyAlignment="1">
      <alignment horizontal="center" vertical="center"/>
    </xf>
    <xf numFmtId="49" fontId="15" fillId="0" borderId="19" xfId="0" applyNumberFormat="1" applyFont="1" applyBorder="1" applyAlignment="1">
      <alignment horizontal="center" vertical="center"/>
    </xf>
    <xf numFmtId="49" fontId="15" fillId="0" borderId="55" xfId="0" applyNumberFormat="1" applyFont="1" applyBorder="1" applyAlignment="1">
      <alignment horizontal="center" vertical="center"/>
    </xf>
    <xf numFmtId="49" fontId="15" fillId="0" borderId="4" xfId="0" applyNumberFormat="1" applyFont="1" applyBorder="1" applyAlignment="1">
      <alignment horizontal="center" vertical="center"/>
    </xf>
    <xf numFmtId="2" fontId="5" fillId="0" borderId="56" xfId="0" applyNumberFormat="1" applyFont="1" applyBorder="1" applyAlignment="1">
      <alignment horizontal="center" vertical="center"/>
    </xf>
    <xf numFmtId="2" fontId="5" fillId="0" borderId="57" xfId="0" applyNumberFormat="1" applyFont="1" applyBorder="1" applyAlignment="1">
      <alignment horizontal="center" vertical="center"/>
    </xf>
    <xf numFmtId="164" fontId="5" fillId="0" borderId="56" xfId="0" applyNumberFormat="1" applyFont="1" applyBorder="1" applyAlignment="1">
      <alignment horizontal="center" vertical="center"/>
    </xf>
    <xf numFmtId="164" fontId="5" fillId="0" borderId="57" xfId="0" applyNumberFormat="1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2" fontId="5" fillId="0" borderId="10" xfId="0" applyNumberFormat="1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49" fontId="12" fillId="0" borderId="41" xfId="0" applyNumberFormat="1" applyFont="1" applyBorder="1" applyAlignment="1">
      <alignment horizontal="center" vertical="center"/>
    </xf>
    <xf numFmtId="49" fontId="12" fillId="0" borderId="34" xfId="0" applyNumberFormat="1" applyFont="1" applyBorder="1" applyAlignment="1">
      <alignment horizontal="center" vertical="center"/>
    </xf>
    <xf numFmtId="164" fontId="5" fillId="3" borderId="56" xfId="0" applyNumberFormat="1" applyFont="1" applyFill="1" applyBorder="1" applyAlignment="1">
      <alignment horizontal="center" vertical="center"/>
    </xf>
    <xf numFmtId="164" fontId="5" fillId="3" borderId="57" xfId="0" applyNumberFormat="1" applyFont="1" applyFill="1" applyBorder="1" applyAlignment="1">
      <alignment horizontal="center" vertical="center"/>
    </xf>
    <xf numFmtId="49" fontId="15" fillId="0" borderId="41" xfId="0" applyNumberFormat="1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49" fontId="4" fillId="0" borderId="41" xfId="0" applyNumberFormat="1" applyFont="1" applyBorder="1" applyAlignment="1">
      <alignment horizontal="center" vertical="center" wrapText="1"/>
    </xf>
    <xf numFmtId="0" fontId="16" fillId="0" borderId="34" xfId="0" applyFont="1" applyBorder="1"/>
    <xf numFmtId="0" fontId="5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9" fontId="11" fillId="2" borderId="18" xfId="0" applyNumberFormat="1" applyFont="1" applyFill="1" applyBorder="1" applyAlignment="1">
      <alignment horizontal="center" vertical="center" wrapText="1"/>
    </xf>
    <xf numFmtId="49" fontId="11" fillId="2" borderId="8" xfId="0" applyNumberFormat="1" applyFont="1" applyFill="1" applyBorder="1" applyAlignment="1">
      <alignment horizontal="center" vertical="center" wrapText="1"/>
    </xf>
    <xf numFmtId="49" fontId="11" fillId="2" borderId="17" xfId="0" applyNumberFormat="1" applyFont="1" applyFill="1" applyBorder="1" applyAlignment="1">
      <alignment horizontal="center" vertical="center" wrapText="1"/>
    </xf>
    <xf numFmtId="49" fontId="11" fillId="2" borderId="10" xfId="0" applyNumberFormat="1" applyFont="1" applyFill="1" applyBorder="1" applyAlignment="1">
      <alignment horizontal="center" vertical="center" wrapText="1"/>
    </xf>
    <xf numFmtId="49" fontId="11" fillId="2" borderId="13" xfId="0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4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9</xdr:row>
      <xdr:rowOff>47625</xdr:rowOff>
    </xdr:from>
    <xdr:to>
      <xdr:col>4</xdr:col>
      <xdr:colOff>104775</xdr:colOff>
      <xdr:row>10</xdr:row>
      <xdr:rowOff>190500</xdr:rowOff>
    </xdr:to>
    <xdr:pic>
      <xdr:nvPicPr>
        <xdr:cNvPr id="2049" name="Picture 2">
          <a:extLst>
            <a:ext uri="{FF2B5EF4-FFF2-40B4-BE49-F238E27FC236}">
              <a16:creationId xmlns:a16="http://schemas.microsoft.com/office/drawing/2014/main" xmlns="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7875" y="2400300"/>
          <a:ext cx="371475" cy="371475"/>
        </a:xfrm>
        <a:prstGeom prst="rect">
          <a:avLst/>
        </a:prstGeom>
        <a:solidFill>
          <a:srgbClr val="FFFF00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28575</xdr:colOff>
      <xdr:row>11</xdr:row>
      <xdr:rowOff>95250</xdr:rowOff>
    </xdr:from>
    <xdr:to>
      <xdr:col>7</xdr:col>
      <xdr:colOff>95250</xdr:colOff>
      <xdr:row>12</xdr:row>
      <xdr:rowOff>152400</xdr:rowOff>
    </xdr:to>
    <xdr:pic>
      <xdr:nvPicPr>
        <xdr:cNvPr id="2050" name="Picture 2">
          <a:extLst>
            <a:ext uri="{FF2B5EF4-FFF2-40B4-BE49-F238E27FC236}">
              <a16:creationId xmlns:a16="http://schemas.microsoft.com/office/drawing/2014/main" xmlns="" id="{00000000-0008-0000-01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0" y="2905125"/>
          <a:ext cx="371475" cy="342900"/>
        </a:xfrm>
        <a:prstGeom prst="rect">
          <a:avLst/>
        </a:prstGeom>
        <a:solidFill>
          <a:srgbClr val="FFFF00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13</xdr:row>
      <xdr:rowOff>57150</xdr:rowOff>
    </xdr:from>
    <xdr:to>
      <xdr:col>10</xdr:col>
      <xdr:colOff>114300</xdr:colOff>
      <xdr:row>14</xdr:row>
      <xdr:rowOff>133350</xdr:rowOff>
    </xdr:to>
    <xdr:pic>
      <xdr:nvPicPr>
        <xdr:cNvPr id="2051" name="Picture 2">
          <a:extLst>
            <a:ext uri="{FF2B5EF4-FFF2-40B4-BE49-F238E27FC236}">
              <a16:creationId xmlns:a16="http://schemas.microsoft.com/office/drawing/2014/main" xmlns="" id="{00000000-0008-0000-0100-00000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71800" y="3419475"/>
          <a:ext cx="371475" cy="323850"/>
        </a:xfrm>
        <a:prstGeom prst="rect">
          <a:avLst/>
        </a:prstGeom>
        <a:solidFill>
          <a:srgbClr val="FFFF00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38100</xdr:colOff>
      <xdr:row>15</xdr:row>
      <xdr:rowOff>38100</xdr:rowOff>
    </xdr:from>
    <xdr:to>
      <xdr:col>13</xdr:col>
      <xdr:colOff>104775</xdr:colOff>
      <xdr:row>16</xdr:row>
      <xdr:rowOff>180975</xdr:rowOff>
    </xdr:to>
    <xdr:pic>
      <xdr:nvPicPr>
        <xdr:cNvPr id="2052" name="Picture 2">
          <a:extLst>
            <a:ext uri="{FF2B5EF4-FFF2-40B4-BE49-F238E27FC236}">
              <a16:creationId xmlns:a16="http://schemas.microsoft.com/office/drawing/2014/main" xmlns="" id="{00000000-0008-0000-0100-00000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19475" y="3876675"/>
          <a:ext cx="371475" cy="371475"/>
        </a:xfrm>
        <a:prstGeom prst="rect">
          <a:avLst/>
        </a:prstGeom>
        <a:solidFill>
          <a:srgbClr val="FFFF00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38100</xdr:colOff>
      <xdr:row>17</xdr:row>
      <xdr:rowOff>57150</xdr:rowOff>
    </xdr:from>
    <xdr:to>
      <xdr:col>16</xdr:col>
      <xdr:colOff>104775</xdr:colOff>
      <xdr:row>18</xdr:row>
      <xdr:rowOff>200025</xdr:rowOff>
    </xdr:to>
    <xdr:pic>
      <xdr:nvPicPr>
        <xdr:cNvPr id="2053" name="Picture 2">
          <a:extLst>
            <a:ext uri="{FF2B5EF4-FFF2-40B4-BE49-F238E27FC236}">
              <a16:creationId xmlns:a16="http://schemas.microsoft.com/office/drawing/2014/main" xmlns="" id="{00000000-0008-0000-0100-00000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76675" y="4352925"/>
          <a:ext cx="371475" cy="371475"/>
        </a:xfrm>
        <a:prstGeom prst="rect">
          <a:avLst/>
        </a:prstGeom>
        <a:solidFill>
          <a:srgbClr val="FFFF00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38100</xdr:colOff>
      <xdr:row>19</xdr:row>
      <xdr:rowOff>38100</xdr:rowOff>
    </xdr:from>
    <xdr:to>
      <xdr:col>19</xdr:col>
      <xdr:colOff>104775</xdr:colOff>
      <xdr:row>20</xdr:row>
      <xdr:rowOff>180975</xdr:rowOff>
    </xdr:to>
    <xdr:pic>
      <xdr:nvPicPr>
        <xdr:cNvPr id="2054" name="Picture 2">
          <a:extLst>
            <a:ext uri="{FF2B5EF4-FFF2-40B4-BE49-F238E27FC236}">
              <a16:creationId xmlns:a16="http://schemas.microsoft.com/office/drawing/2014/main" xmlns="" id="{00000000-0008-0000-0100-00000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33875" y="4791075"/>
          <a:ext cx="371475" cy="371475"/>
        </a:xfrm>
        <a:prstGeom prst="rect">
          <a:avLst/>
        </a:prstGeom>
        <a:solidFill>
          <a:srgbClr val="FFFF00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38100</xdr:colOff>
      <xdr:row>21</xdr:row>
      <xdr:rowOff>47625</xdr:rowOff>
    </xdr:from>
    <xdr:to>
      <xdr:col>22</xdr:col>
      <xdr:colOff>104775</xdr:colOff>
      <xdr:row>22</xdr:row>
      <xdr:rowOff>190500</xdr:rowOff>
    </xdr:to>
    <xdr:pic>
      <xdr:nvPicPr>
        <xdr:cNvPr id="2055" name="Picture 2">
          <a:extLst>
            <a:ext uri="{FF2B5EF4-FFF2-40B4-BE49-F238E27FC236}">
              <a16:creationId xmlns:a16="http://schemas.microsoft.com/office/drawing/2014/main" xmlns="" id="{00000000-0008-0000-0100-00000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91075" y="5257800"/>
          <a:ext cx="371475" cy="390525"/>
        </a:xfrm>
        <a:prstGeom prst="rect">
          <a:avLst/>
        </a:prstGeom>
        <a:solidFill>
          <a:srgbClr val="FFFF00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38100</xdr:colOff>
      <xdr:row>23</xdr:row>
      <xdr:rowOff>47625</xdr:rowOff>
    </xdr:from>
    <xdr:to>
      <xdr:col>25</xdr:col>
      <xdr:colOff>104775</xdr:colOff>
      <xdr:row>24</xdr:row>
      <xdr:rowOff>190500</xdr:rowOff>
    </xdr:to>
    <xdr:pic>
      <xdr:nvPicPr>
        <xdr:cNvPr id="2056" name="Picture 2">
          <a:extLst>
            <a:ext uri="{FF2B5EF4-FFF2-40B4-BE49-F238E27FC236}">
              <a16:creationId xmlns:a16="http://schemas.microsoft.com/office/drawing/2014/main" xmlns="" id="{00000000-0008-0000-0100-00000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48275" y="5772150"/>
          <a:ext cx="371475" cy="371475"/>
        </a:xfrm>
        <a:prstGeom prst="rect">
          <a:avLst/>
        </a:prstGeom>
        <a:solidFill>
          <a:srgbClr val="FFFF00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10</xdr:row>
      <xdr:rowOff>76200</xdr:rowOff>
    </xdr:from>
    <xdr:to>
      <xdr:col>4</xdr:col>
      <xdr:colOff>104775</xdr:colOff>
      <xdr:row>11</xdr:row>
      <xdr:rowOff>200025</xdr:rowOff>
    </xdr:to>
    <xdr:pic>
      <xdr:nvPicPr>
        <xdr:cNvPr id="3073" name="Picture 2">
          <a:extLst>
            <a:ext uri="{FF2B5EF4-FFF2-40B4-BE49-F238E27FC236}">
              <a16:creationId xmlns:a16="http://schemas.microsoft.com/office/drawing/2014/main" xmlns="" id="{00000000-0008-0000-0300-00000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66925" y="2457450"/>
          <a:ext cx="371475" cy="400050"/>
        </a:xfrm>
        <a:prstGeom prst="rect">
          <a:avLst/>
        </a:prstGeom>
        <a:solidFill>
          <a:srgbClr val="FFFF00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38100</xdr:colOff>
      <xdr:row>12</xdr:row>
      <xdr:rowOff>76200</xdr:rowOff>
    </xdr:from>
    <xdr:to>
      <xdr:col>7</xdr:col>
      <xdr:colOff>104775</xdr:colOff>
      <xdr:row>13</xdr:row>
      <xdr:rowOff>180975</xdr:rowOff>
    </xdr:to>
    <xdr:pic>
      <xdr:nvPicPr>
        <xdr:cNvPr id="3074" name="Picture 2">
          <a:extLst>
            <a:ext uri="{FF2B5EF4-FFF2-40B4-BE49-F238E27FC236}">
              <a16:creationId xmlns:a16="http://schemas.microsoft.com/office/drawing/2014/main" xmlns="" id="{00000000-0008-0000-0300-00000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524125" y="2981325"/>
          <a:ext cx="371475" cy="390525"/>
        </a:xfrm>
        <a:prstGeom prst="rect">
          <a:avLst/>
        </a:prstGeom>
        <a:solidFill>
          <a:srgbClr val="FFFF00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14</xdr:row>
      <xdr:rowOff>85725</xdr:rowOff>
    </xdr:from>
    <xdr:to>
      <xdr:col>10</xdr:col>
      <xdr:colOff>114300</xdr:colOff>
      <xdr:row>15</xdr:row>
      <xdr:rowOff>190500</xdr:rowOff>
    </xdr:to>
    <xdr:pic>
      <xdr:nvPicPr>
        <xdr:cNvPr id="3075" name="Picture 2">
          <a:extLst>
            <a:ext uri="{FF2B5EF4-FFF2-40B4-BE49-F238E27FC236}">
              <a16:creationId xmlns:a16="http://schemas.microsoft.com/office/drawing/2014/main" xmlns="" id="{00000000-0008-0000-0300-00000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990850" y="3533775"/>
          <a:ext cx="371475" cy="371475"/>
        </a:xfrm>
        <a:prstGeom prst="rect">
          <a:avLst/>
        </a:prstGeom>
        <a:solidFill>
          <a:srgbClr val="FFFF00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38100</xdr:colOff>
      <xdr:row>16</xdr:row>
      <xdr:rowOff>95250</xdr:rowOff>
    </xdr:from>
    <xdr:to>
      <xdr:col>13</xdr:col>
      <xdr:colOff>104775</xdr:colOff>
      <xdr:row>17</xdr:row>
      <xdr:rowOff>152400</xdr:rowOff>
    </xdr:to>
    <xdr:pic>
      <xdr:nvPicPr>
        <xdr:cNvPr id="3076" name="Picture 2">
          <a:extLst>
            <a:ext uri="{FF2B5EF4-FFF2-40B4-BE49-F238E27FC236}">
              <a16:creationId xmlns:a16="http://schemas.microsoft.com/office/drawing/2014/main" xmlns="" id="{00000000-0008-0000-0300-000004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438525" y="4086225"/>
          <a:ext cx="371475" cy="371475"/>
        </a:xfrm>
        <a:prstGeom prst="rect">
          <a:avLst/>
        </a:prstGeom>
        <a:solidFill>
          <a:srgbClr val="FFFF00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47625</xdr:colOff>
      <xdr:row>18</xdr:row>
      <xdr:rowOff>95250</xdr:rowOff>
    </xdr:from>
    <xdr:to>
      <xdr:col>16</xdr:col>
      <xdr:colOff>114300</xdr:colOff>
      <xdr:row>19</xdr:row>
      <xdr:rowOff>152400</xdr:rowOff>
    </xdr:to>
    <xdr:pic>
      <xdr:nvPicPr>
        <xdr:cNvPr id="3077" name="Picture 2">
          <a:extLst>
            <a:ext uri="{FF2B5EF4-FFF2-40B4-BE49-F238E27FC236}">
              <a16:creationId xmlns:a16="http://schemas.microsoft.com/office/drawing/2014/main" xmlns="" id="{00000000-0008-0000-0300-000005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905250" y="4667250"/>
          <a:ext cx="371475" cy="371475"/>
        </a:xfrm>
        <a:prstGeom prst="rect">
          <a:avLst/>
        </a:prstGeom>
        <a:solidFill>
          <a:srgbClr val="FFFF00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38100</xdr:colOff>
      <xdr:row>20</xdr:row>
      <xdr:rowOff>104775</xdr:rowOff>
    </xdr:from>
    <xdr:to>
      <xdr:col>19</xdr:col>
      <xdr:colOff>104775</xdr:colOff>
      <xdr:row>21</xdr:row>
      <xdr:rowOff>161925</xdr:rowOff>
    </xdr:to>
    <xdr:pic>
      <xdr:nvPicPr>
        <xdr:cNvPr id="3078" name="Picture 2">
          <a:extLst>
            <a:ext uri="{FF2B5EF4-FFF2-40B4-BE49-F238E27FC236}">
              <a16:creationId xmlns:a16="http://schemas.microsoft.com/office/drawing/2014/main" xmlns="" id="{00000000-0008-0000-0300-000006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352925" y="5238750"/>
          <a:ext cx="371475" cy="371475"/>
        </a:xfrm>
        <a:prstGeom prst="rect">
          <a:avLst/>
        </a:prstGeom>
        <a:solidFill>
          <a:srgbClr val="FFFF00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38100</xdr:colOff>
      <xdr:row>22</xdr:row>
      <xdr:rowOff>66675</xdr:rowOff>
    </xdr:from>
    <xdr:to>
      <xdr:col>22</xdr:col>
      <xdr:colOff>104775</xdr:colOff>
      <xdr:row>23</xdr:row>
      <xdr:rowOff>123825</xdr:rowOff>
    </xdr:to>
    <xdr:pic>
      <xdr:nvPicPr>
        <xdr:cNvPr id="3079" name="Picture 2">
          <a:extLst>
            <a:ext uri="{FF2B5EF4-FFF2-40B4-BE49-F238E27FC236}">
              <a16:creationId xmlns:a16="http://schemas.microsoft.com/office/drawing/2014/main" xmlns="" id="{00000000-0008-0000-0300-000007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810125" y="5753100"/>
          <a:ext cx="371475" cy="371475"/>
        </a:xfrm>
        <a:prstGeom prst="rect">
          <a:avLst/>
        </a:prstGeom>
        <a:solidFill>
          <a:srgbClr val="FFFF00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38100</xdr:colOff>
      <xdr:row>24</xdr:row>
      <xdr:rowOff>85725</xdr:rowOff>
    </xdr:from>
    <xdr:to>
      <xdr:col>25</xdr:col>
      <xdr:colOff>104775</xdr:colOff>
      <xdr:row>25</xdr:row>
      <xdr:rowOff>142875</xdr:rowOff>
    </xdr:to>
    <xdr:pic>
      <xdr:nvPicPr>
        <xdr:cNvPr id="3080" name="Picture 2">
          <a:extLst>
            <a:ext uri="{FF2B5EF4-FFF2-40B4-BE49-F238E27FC236}">
              <a16:creationId xmlns:a16="http://schemas.microsoft.com/office/drawing/2014/main" xmlns="" id="{00000000-0008-0000-0300-00000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5267325" y="6296025"/>
          <a:ext cx="371475" cy="342900"/>
        </a:xfrm>
        <a:prstGeom prst="rect">
          <a:avLst/>
        </a:prstGeom>
        <a:solidFill>
          <a:srgbClr val="FFFF00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esktop\&#1074;&#1099;&#1096;&#1082;&#1072;\&#1076;&#1091;&#1073;&#1083;%20&#1078;&#1077;&#1085;%202%20&#1090;&#1091;&#108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esktop\&#1074;&#1099;&#1096;&#1082;&#1072;\&#1076;&#1091;&#1073;&#1083;&#1100;%20&#1078;&#1077;&#1085;%203%20&#1090;&#1091;&#10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Лист4"/>
    </sheetNames>
    <sheetDataSet>
      <sheetData sheetId="0"/>
      <sheetData sheetId="1">
        <row r="10">
          <cell r="AA10">
            <v>21</v>
          </cell>
          <cell r="AB10">
            <v>7</v>
          </cell>
          <cell r="AE10">
            <v>526</v>
          </cell>
          <cell r="AF10">
            <v>325</v>
          </cell>
        </row>
        <row r="12">
          <cell r="AA12">
            <v>11</v>
          </cell>
          <cell r="AB12">
            <v>3</v>
          </cell>
          <cell r="AC12">
            <v>14</v>
          </cell>
          <cell r="AD12">
            <v>12</v>
          </cell>
          <cell r="AE12">
            <v>555</v>
          </cell>
          <cell r="AF12">
            <v>515</v>
          </cell>
        </row>
        <row r="14">
          <cell r="AA14">
            <v>15</v>
          </cell>
          <cell r="AB14">
            <v>5</v>
          </cell>
          <cell r="AC14">
            <v>16</v>
          </cell>
          <cell r="AD14">
            <v>9</v>
          </cell>
          <cell r="AE14">
            <v>582</v>
          </cell>
          <cell r="AF14">
            <v>519</v>
          </cell>
        </row>
        <row r="16">
          <cell r="AA16">
            <v>4</v>
          </cell>
          <cell r="AB16">
            <v>1</v>
          </cell>
          <cell r="AC16">
            <v>5</v>
          </cell>
          <cell r="AD16">
            <v>18</v>
          </cell>
          <cell r="AE16">
            <v>431</v>
          </cell>
          <cell r="AF16">
            <v>529</v>
          </cell>
        </row>
        <row r="18">
          <cell r="AA18">
            <v>17</v>
          </cell>
          <cell r="AB18">
            <v>6</v>
          </cell>
          <cell r="AC18">
            <v>18</v>
          </cell>
          <cell r="AD18">
            <v>6</v>
          </cell>
          <cell r="AE18">
            <v>566</v>
          </cell>
          <cell r="AF18">
            <v>448</v>
          </cell>
        </row>
        <row r="20">
          <cell r="AA20">
            <v>0</v>
          </cell>
          <cell r="AB20">
            <v>0</v>
          </cell>
          <cell r="AC20">
            <v>2</v>
          </cell>
          <cell r="AD20">
            <v>21</v>
          </cell>
          <cell r="AE20">
            <v>385</v>
          </cell>
          <cell r="AF20">
            <v>562</v>
          </cell>
        </row>
        <row r="22">
          <cell r="AA22">
            <v>6</v>
          </cell>
          <cell r="AB22">
            <v>2</v>
          </cell>
          <cell r="AC22">
            <v>9</v>
          </cell>
          <cell r="AD22">
            <v>18</v>
          </cell>
          <cell r="AE22">
            <v>506</v>
          </cell>
          <cell r="AF22">
            <v>598</v>
          </cell>
        </row>
        <row r="24">
          <cell r="AA24">
            <v>10</v>
          </cell>
          <cell r="AB24">
            <v>4</v>
          </cell>
          <cell r="AC24">
            <v>13</v>
          </cell>
          <cell r="AD24">
            <v>14</v>
          </cell>
          <cell r="AE24">
            <v>515</v>
          </cell>
          <cell r="AF24">
            <v>570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Лист4"/>
    </sheetNames>
    <sheetDataSet>
      <sheetData sheetId="0"/>
      <sheetData sheetId="1">
        <row r="10">
          <cell r="AA10">
            <v>20</v>
          </cell>
          <cell r="AB10">
            <v>7</v>
          </cell>
          <cell r="AC10">
            <v>21</v>
          </cell>
          <cell r="AD10">
            <v>2</v>
          </cell>
          <cell r="AE10">
            <v>559</v>
          </cell>
          <cell r="AF10">
            <v>350</v>
          </cell>
        </row>
        <row r="12">
          <cell r="AA12">
            <v>17</v>
          </cell>
          <cell r="AB12">
            <v>6</v>
          </cell>
          <cell r="AC12">
            <v>18</v>
          </cell>
          <cell r="AD12">
            <v>8</v>
          </cell>
          <cell r="AE12">
            <v>618</v>
          </cell>
          <cell r="AF12">
            <v>521</v>
          </cell>
        </row>
        <row r="14">
          <cell r="AA14">
            <v>13</v>
          </cell>
          <cell r="AB14">
            <v>4</v>
          </cell>
          <cell r="AC14">
            <v>14</v>
          </cell>
          <cell r="AD14">
            <v>9</v>
          </cell>
          <cell r="AE14">
            <v>515</v>
          </cell>
          <cell r="AF14">
            <v>472</v>
          </cell>
        </row>
        <row r="16">
          <cell r="AA16">
            <v>0</v>
          </cell>
          <cell r="AB16">
            <v>0</v>
          </cell>
          <cell r="AC16">
            <v>3</v>
          </cell>
          <cell r="AD16">
            <v>21</v>
          </cell>
          <cell r="AE16">
            <v>440</v>
          </cell>
          <cell r="AF16">
            <v>589</v>
          </cell>
        </row>
        <row r="18">
          <cell r="AA18">
            <v>11</v>
          </cell>
          <cell r="AB18">
            <v>3</v>
          </cell>
          <cell r="AC18">
            <v>14</v>
          </cell>
          <cell r="AD18">
            <v>12</v>
          </cell>
          <cell r="AE18">
            <v>564</v>
          </cell>
          <cell r="AF18">
            <v>549</v>
          </cell>
        </row>
        <row r="20">
          <cell r="AA20">
            <v>3</v>
          </cell>
          <cell r="AB20">
            <v>1</v>
          </cell>
          <cell r="AC20">
            <v>4</v>
          </cell>
          <cell r="AD20">
            <v>19</v>
          </cell>
          <cell r="AE20">
            <v>371</v>
          </cell>
          <cell r="AF20">
            <v>574</v>
          </cell>
        </row>
        <row r="22">
          <cell r="AA22">
            <v>8</v>
          </cell>
          <cell r="AB22">
            <v>3</v>
          </cell>
          <cell r="AC22">
            <v>11</v>
          </cell>
          <cell r="AD22">
            <v>16</v>
          </cell>
          <cell r="AE22">
            <v>561</v>
          </cell>
          <cell r="AF22">
            <v>609</v>
          </cell>
        </row>
        <row r="24">
          <cell r="AA24">
            <v>12</v>
          </cell>
          <cell r="AB24">
            <v>4</v>
          </cell>
          <cell r="AC24">
            <v>13</v>
          </cell>
          <cell r="AD24">
            <v>11</v>
          </cell>
          <cell r="AE24">
            <v>554</v>
          </cell>
          <cell r="AF24">
            <v>518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Изящная">
      <a:dk1>
        <a:sysClr val="windowText" lastClr="000000"/>
      </a:dk1>
      <a:lt1>
        <a:sysClr val="window" lastClr="FFFFFF"/>
      </a:lt1>
      <a:dk2>
        <a:srgbClr val="B13F9A"/>
      </a:dk2>
      <a:lt2>
        <a:srgbClr val="F4E7ED"/>
      </a:lt2>
      <a:accent1>
        <a:srgbClr val="B83D68"/>
      </a:accent1>
      <a:accent2>
        <a:srgbClr val="AC66BB"/>
      </a:accent2>
      <a:accent3>
        <a:srgbClr val="DE6C36"/>
      </a:accent3>
      <a:accent4>
        <a:srgbClr val="F9B639"/>
      </a:accent4>
      <a:accent5>
        <a:srgbClr val="CF6DA4"/>
      </a:accent5>
      <a:accent6>
        <a:srgbClr val="FA8D3D"/>
      </a:accent6>
      <a:hlink>
        <a:srgbClr val="FFDE66"/>
      </a:hlink>
      <a:folHlink>
        <a:srgbClr val="D490C5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5"/>
  <sheetViews>
    <sheetView topLeftCell="B7" workbookViewId="0">
      <selection activeCell="J16" sqref="J16"/>
    </sheetView>
  </sheetViews>
  <sheetFormatPr defaultColWidth="8.85546875" defaultRowHeight="15" x14ac:dyDescent="0.25"/>
  <cols>
    <col min="1" max="1" width="11.28515625" style="22" customWidth="1"/>
    <col min="2" max="2" width="6.28515625" style="22" customWidth="1"/>
    <col min="3" max="3" width="37.42578125" style="22" customWidth="1"/>
    <col min="4" max="11" width="8.85546875" style="22"/>
    <col min="12" max="12" width="9.28515625" style="22" customWidth="1"/>
    <col min="13" max="13" width="10.42578125" style="22" customWidth="1"/>
    <col min="14" max="16384" width="8.85546875" style="22"/>
  </cols>
  <sheetData>
    <row r="1" spans="2:13" ht="17.45" customHeight="1" x14ac:dyDescent="0.25"/>
    <row r="2" spans="2:13" ht="17.45" customHeight="1" x14ac:dyDescent="0.25"/>
    <row r="3" spans="2:13" ht="17.45" customHeight="1" x14ac:dyDescent="0.25"/>
    <row r="4" spans="2:13" ht="17.45" customHeight="1" x14ac:dyDescent="0.25"/>
    <row r="5" spans="2:13" ht="17.45" customHeight="1" x14ac:dyDescent="0.25">
      <c r="D5" s="46" t="s">
        <v>56</v>
      </c>
    </row>
    <row r="6" spans="2:13" ht="17.45" customHeight="1" thickBot="1" x14ac:dyDescent="0.35">
      <c r="C6" s="1"/>
      <c r="M6" s="76"/>
    </row>
    <row r="7" spans="2:13" ht="17.100000000000001" customHeight="1" x14ac:dyDescent="0.25">
      <c r="B7" s="144" t="s">
        <v>0</v>
      </c>
      <c r="C7" s="144" t="s">
        <v>1</v>
      </c>
      <c r="D7" s="152" t="s">
        <v>5</v>
      </c>
      <c r="E7" s="152" t="s">
        <v>6</v>
      </c>
      <c r="F7" s="152" t="s">
        <v>7</v>
      </c>
      <c r="G7" s="152" t="s">
        <v>8</v>
      </c>
      <c r="H7" s="152" t="s">
        <v>9</v>
      </c>
      <c r="I7" s="152" t="s">
        <v>12</v>
      </c>
      <c r="J7" s="152" t="s">
        <v>13</v>
      </c>
      <c r="K7" s="157" t="s">
        <v>10</v>
      </c>
      <c r="L7" s="157" t="s">
        <v>11</v>
      </c>
      <c r="M7" s="76"/>
    </row>
    <row r="8" spans="2:13" ht="17.100000000000001" customHeight="1" x14ac:dyDescent="0.25">
      <c r="B8" s="148"/>
      <c r="C8" s="148"/>
      <c r="D8" s="153"/>
      <c r="E8" s="153"/>
      <c r="F8" s="153"/>
      <c r="G8" s="153"/>
      <c r="H8" s="153"/>
      <c r="I8" s="153"/>
      <c r="J8" s="153"/>
      <c r="K8" s="158"/>
      <c r="L8" s="158"/>
      <c r="M8" s="26"/>
    </row>
    <row r="9" spans="2:13" ht="17.100000000000001" customHeight="1" thickBot="1" x14ac:dyDescent="0.3">
      <c r="B9" s="145"/>
      <c r="C9" s="145"/>
      <c r="D9" s="154"/>
      <c r="E9" s="154"/>
      <c r="F9" s="154"/>
      <c r="G9" s="154"/>
      <c r="H9" s="154"/>
      <c r="I9" s="154"/>
      <c r="J9" s="154"/>
      <c r="K9" s="159"/>
      <c r="L9" s="159"/>
      <c r="M9" s="26"/>
    </row>
    <row r="10" spans="2:13" ht="17.100000000000001" customHeight="1" thickBot="1" x14ac:dyDescent="0.3">
      <c r="B10" s="144">
        <v>1</v>
      </c>
      <c r="C10" s="146" t="s">
        <v>42</v>
      </c>
      <c r="D10" s="62">
        <v>75</v>
      </c>
      <c r="E10" s="77">
        <v>75</v>
      </c>
      <c r="F10" s="77">
        <v>75</v>
      </c>
      <c r="G10" s="77">
        <v>75</v>
      </c>
      <c r="H10" s="77">
        <v>75</v>
      </c>
      <c r="I10" s="77">
        <v>75</v>
      </c>
      <c r="J10" s="77">
        <v>75</v>
      </c>
      <c r="K10" s="77">
        <f t="shared" ref="K10:K21" si="0">D10+E10+F10+G10+H10+I10+J10</f>
        <v>525</v>
      </c>
      <c r="L10" s="155">
        <f>K10/K11</f>
        <v>1.4830508474576272</v>
      </c>
      <c r="M10" s="26"/>
    </row>
    <row r="11" spans="2:13" ht="17.100000000000001" customHeight="1" thickBot="1" x14ac:dyDescent="0.3">
      <c r="B11" s="145"/>
      <c r="C11" s="149"/>
      <c r="D11" s="67">
        <v>43</v>
      </c>
      <c r="E11" s="78">
        <v>57</v>
      </c>
      <c r="F11" s="78">
        <v>44</v>
      </c>
      <c r="G11" s="78">
        <v>61</v>
      </c>
      <c r="H11" s="78">
        <v>42</v>
      </c>
      <c r="I11" s="79">
        <v>57</v>
      </c>
      <c r="J11" s="79">
        <v>50</v>
      </c>
      <c r="K11" s="77">
        <f t="shared" si="0"/>
        <v>354</v>
      </c>
      <c r="L11" s="156"/>
      <c r="M11" s="26"/>
    </row>
    <row r="12" spans="2:13" ht="17.100000000000001" customHeight="1" thickBot="1" x14ac:dyDescent="0.3">
      <c r="B12" s="144">
        <v>2</v>
      </c>
      <c r="C12" s="150" t="s">
        <v>41</v>
      </c>
      <c r="D12" s="62">
        <v>80</v>
      </c>
      <c r="E12" s="77">
        <v>75</v>
      </c>
      <c r="F12" s="77">
        <v>75</v>
      </c>
      <c r="G12" s="62">
        <v>61</v>
      </c>
      <c r="H12" s="77">
        <v>40</v>
      </c>
      <c r="I12" s="77">
        <v>79</v>
      </c>
      <c r="J12" s="77">
        <v>75</v>
      </c>
      <c r="K12" s="77">
        <f t="shared" si="0"/>
        <v>485</v>
      </c>
      <c r="L12" s="155">
        <f>K12/K13</f>
        <v>1.135831381733021</v>
      </c>
      <c r="M12" s="26"/>
    </row>
    <row r="13" spans="2:13" ht="17.100000000000001" customHeight="1" thickBot="1" x14ac:dyDescent="0.3">
      <c r="B13" s="145"/>
      <c r="C13" s="151"/>
      <c r="D13" s="67">
        <v>69</v>
      </c>
      <c r="E13" s="79">
        <v>59</v>
      </c>
      <c r="F13" s="79">
        <v>46</v>
      </c>
      <c r="G13" s="73">
        <v>75</v>
      </c>
      <c r="H13" s="79">
        <v>75</v>
      </c>
      <c r="I13" s="79">
        <v>62</v>
      </c>
      <c r="J13" s="79">
        <v>41</v>
      </c>
      <c r="K13" s="77">
        <f t="shared" si="0"/>
        <v>427</v>
      </c>
      <c r="L13" s="156"/>
      <c r="M13" s="26"/>
    </row>
    <row r="14" spans="2:13" ht="17.100000000000001" customHeight="1" thickBot="1" x14ac:dyDescent="0.3">
      <c r="B14" s="144">
        <v>3</v>
      </c>
      <c r="C14" s="146" t="s">
        <v>50</v>
      </c>
      <c r="D14" s="77">
        <v>75</v>
      </c>
      <c r="E14" s="77">
        <v>92</v>
      </c>
      <c r="F14" s="77">
        <v>44</v>
      </c>
      <c r="G14" s="62">
        <v>61</v>
      </c>
      <c r="H14" s="77">
        <v>75</v>
      </c>
      <c r="I14" s="77">
        <v>62</v>
      </c>
      <c r="J14" s="77">
        <v>50</v>
      </c>
      <c r="K14" s="77">
        <f t="shared" si="0"/>
        <v>459</v>
      </c>
      <c r="L14" s="155">
        <f>K14/K15</f>
        <v>0.9</v>
      </c>
      <c r="M14" s="26"/>
    </row>
    <row r="15" spans="2:13" ht="17.100000000000001" customHeight="1" thickBot="1" x14ac:dyDescent="0.3">
      <c r="B15" s="145"/>
      <c r="C15" s="147"/>
      <c r="D15" s="78">
        <v>52</v>
      </c>
      <c r="E15" s="78">
        <v>91</v>
      </c>
      <c r="F15" s="78">
        <v>75</v>
      </c>
      <c r="G15" s="67">
        <v>96</v>
      </c>
      <c r="H15" s="78">
        <v>42</v>
      </c>
      <c r="I15" s="79">
        <v>79</v>
      </c>
      <c r="J15" s="79">
        <v>75</v>
      </c>
      <c r="K15" s="77">
        <f t="shared" si="0"/>
        <v>510</v>
      </c>
      <c r="L15" s="156"/>
      <c r="M15" s="26"/>
    </row>
    <row r="16" spans="2:13" ht="17.100000000000001" customHeight="1" thickBot="1" x14ac:dyDescent="0.3">
      <c r="B16" s="144">
        <v>4</v>
      </c>
      <c r="C16" s="146" t="s">
        <v>51</v>
      </c>
      <c r="D16" s="77">
        <v>45</v>
      </c>
      <c r="E16" s="77">
        <v>91</v>
      </c>
      <c r="F16" s="77">
        <v>46</v>
      </c>
      <c r="G16" s="62">
        <v>74</v>
      </c>
      <c r="H16" s="77">
        <v>111</v>
      </c>
      <c r="I16" s="77">
        <v>106</v>
      </c>
      <c r="J16" s="77">
        <v>50</v>
      </c>
      <c r="K16" s="77">
        <f t="shared" si="0"/>
        <v>523</v>
      </c>
      <c r="L16" s="155">
        <f>K16/K17</f>
        <v>0.85737704918032787</v>
      </c>
      <c r="M16" s="26"/>
    </row>
    <row r="17" spans="2:13" ht="17.100000000000001" customHeight="1" thickBot="1" x14ac:dyDescent="0.3">
      <c r="B17" s="145"/>
      <c r="C17" s="147"/>
      <c r="D17" s="79">
        <v>75</v>
      </c>
      <c r="E17" s="79">
        <v>92</v>
      </c>
      <c r="F17" s="79">
        <v>75</v>
      </c>
      <c r="G17" s="73">
        <v>95</v>
      </c>
      <c r="H17" s="79">
        <v>93</v>
      </c>
      <c r="I17" s="79">
        <v>105</v>
      </c>
      <c r="J17" s="79">
        <v>75</v>
      </c>
      <c r="K17" s="77">
        <f t="shared" si="0"/>
        <v>610</v>
      </c>
      <c r="L17" s="156"/>
      <c r="M17" s="26"/>
    </row>
    <row r="18" spans="2:13" ht="17.100000000000001" customHeight="1" thickBot="1" x14ac:dyDescent="0.3">
      <c r="B18" s="144">
        <v>5</v>
      </c>
      <c r="C18" s="146" t="s">
        <v>43</v>
      </c>
      <c r="D18" s="77">
        <v>75</v>
      </c>
      <c r="E18" s="77">
        <v>57</v>
      </c>
      <c r="F18" s="77">
        <v>75</v>
      </c>
      <c r="G18" s="62">
        <v>96</v>
      </c>
      <c r="H18" s="77">
        <v>75</v>
      </c>
      <c r="I18" s="77">
        <v>97</v>
      </c>
      <c r="J18" s="77">
        <v>75</v>
      </c>
      <c r="K18" s="77">
        <f t="shared" si="0"/>
        <v>550</v>
      </c>
      <c r="L18" s="155">
        <f>K18/K19</f>
        <v>1.3580246913580247</v>
      </c>
      <c r="M18" s="26"/>
    </row>
    <row r="19" spans="2:13" ht="17.100000000000001" customHeight="1" thickBot="1" x14ac:dyDescent="0.3">
      <c r="B19" s="145"/>
      <c r="C19" s="147"/>
      <c r="D19" s="78">
        <v>45</v>
      </c>
      <c r="E19" s="78">
        <v>75</v>
      </c>
      <c r="F19" s="78">
        <v>43</v>
      </c>
      <c r="G19" s="67">
        <v>61</v>
      </c>
      <c r="H19" s="78">
        <v>40</v>
      </c>
      <c r="I19" s="79">
        <v>83</v>
      </c>
      <c r="J19" s="79">
        <v>58</v>
      </c>
      <c r="K19" s="77">
        <f t="shared" si="0"/>
        <v>405</v>
      </c>
      <c r="L19" s="156"/>
      <c r="M19" s="26"/>
    </row>
    <row r="20" spans="2:13" ht="17.100000000000001" customHeight="1" thickBot="1" x14ac:dyDescent="0.3">
      <c r="B20" s="144">
        <v>6</v>
      </c>
      <c r="C20" s="146" t="s">
        <v>74</v>
      </c>
      <c r="D20" s="77">
        <v>43</v>
      </c>
      <c r="E20" s="77">
        <v>43</v>
      </c>
      <c r="F20" s="77">
        <v>43</v>
      </c>
      <c r="G20" s="62">
        <v>53</v>
      </c>
      <c r="H20" s="77">
        <v>42</v>
      </c>
      <c r="I20" s="77">
        <v>105</v>
      </c>
      <c r="J20" s="77">
        <v>41</v>
      </c>
      <c r="K20" s="77">
        <f t="shared" si="0"/>
        <v>370</v>
      </c>
      <c r="L20" s="155">
        <f>K20/K21</f>
        <v>0.66546762589928055</v>
      </c>
      <c r="M20" s="26"/>
    </row>
    <row r="21" spans="2:13" ht="17.100000000000001" customHeight="1" thickBot="1" x14ac:dyDescent="0.3">
      <c r="B21" s="145"/>
      <c r="C21" s="147"/>
      <c r="D21" s="78">
        <v>75</v>
      </c>
      <c r="E21" s="78">
        <v>75</v>
      </c>
      <c r="F21" s="78">
        <v>75</v>
      </c>
      <c r="G21" s="67">
        <v>75</v>
      </c>
      <c r="H21" s="78">
        <v>75</v>
      </c>
      <c r="I21" s="78">
        <v>106</v>
      </c>
      <c r="J21" s="78">
        <v>75</v>
      </c>
      <c r="K21" s="80">
        <f t="shared" si="0"/>
        <v>556</v>
      </c>
      <c r="L21" s="156"/>
      <c r="M21" s="26"/>
    </row>
    <row r="22" spans="2:13" ht="17.100000000000001" customHeight="1" thickBot="1" x14ac:dyDescent="0.3">
      <c r="B22" s="144">
        <v>7</v>
      </c>
      <c r="C22" s="146" t="s">
        <v>44</v>
      </c>
      <c r="D22" s="77">
        <v>52</v>
      </c>
      <c r="E22" s="77">
        <v>59</v>
      </c>
      <c r="F22" s="77">
        <v>54</v>
      </c>
      <c r="G22" s="62">
        <v>75</v>
      </c>
      <c r="H22" s="77">
        <v>93</v>
      </c>
      <c r="I22" s="77">
        <v>57</v>
      </c>
      <c r="J22" s="77">
        <v>58</v>
      </c>
      <c r="K22" s="77">
        <f>D22+E22+F22+G22+H22+I22+J22</f>
        <v>448</v>
      </c>
      <c r="L22" s="155">
        <f>K22/K23</f>
        <v>0.83116883116883122</v>
      </c>
    </row>
    <row r="23" spans="2:13" ht="17.100000000000001" customHeight="1" thickBot="1" x14ac:dyDescent="0.3">
      <c r="B23" s="145"/>
      <c r="C23" s="147"/>
      <c r="D23" s="78">
        <v>75</v>
      </c>
      <c r="E23" s="78">
        <v>75</v>
      </c>
      <c r="F23" s="78">
        <v>75</v>
      </c>
      <c r="G23" s="67">
        <v>53</v>
      </c>
      <c r="H23" s="78">
        <v>111</v>
      </c>
      <c r="I23" s="79">
        <v>75</v>
      </c>
      <c r="J23" s="79">
        <v>75</v>
      </c>
      <c r="K23" s="77">
        <f>D23+E23+F23+G23+H23+I23+J23</f>
        <v>539</v>
      </c>
      <c r="L23" s="156"/>
    </row>
    <row r="24" spans="2:13" ht="17.100000000000001" customHeight="1" thickBot="1" x14ac:dyDescent="0.3">
      <c r="B24" s="144">
        <v>8</v>
      </c>
      <c r="C24" s="146" t="s">
        <v>52</v>
      </c>
      <c r="D24" s="77">
        <v>69</v>
      </c>
      <c r="E24" s="77">
        <v>75</v>
      </c>
      <c r="F24" s="77">
        <v>75</v>
      </c>
      <c r="G24" s="62">
        <v>95</v>
      </c>
      <c r="H24" s="77">
        <v>42</v>
      </c>
      <c r="I24" s="77">
        <v>83</v>
      </c>
      <c r="J24" s="77">
        <v>75</v>
      </c>
      <c r="K24" s="77">
        <f>D24+E24+F24+G24+H24+I24+J24</f>
        <v>514</v>
      </c>
      <c r="L24" s="155">
        <f>K24/K25</f>
        <v>1.0866807610993658</v>
      </c>
    </row>
    <row r="25" spans="2:13" ht="17.45" customHeight="1" thickBot="1" x14ac:dyDescent="0.3">
      <c r="B25" s="145"/>
      <c r="C25" s="147"/>
      <c r="D25" s="78">
        <v>80</v>
      </c>
      <c r="E25" s="78">
        <v>43</v>
      </c>
      <c r="F25" s="78">
        <v>54</v>
      </c>
      <c r="G25" s="67">
        <v>74</v>
      </c>
      <c r="H25" s="78">
        <v>75</v>
      </c>
      <c r="I25" s="78">
        <v>97</v>
      </c>
      <c r="J25" s="78">
        <v>50</v>
      </c>
      <c r="K25" s="80">
        <f>D25+E25+F25+G25+H25+I25+J25</f>
        <v>473</v>
      </c>
      <c r="L25" s="156"/>
    </row>
  </sheetData>
  <mergeCells count="35">
    <mergeCell ref="L24:L25"/>
    <mergeCell ref="F7:F9"/>
    <mergeCell ref="G7:G9"/>
    <mergeCell ref="H7:H9"/>
    <mergeCell ref="L7:L9"/>
    <mergeCell ref="L22:L23"/>
    <mergeCell ref="L20:L21"/>
    <mergeCell ref="L16:L17"/>
    <mergeCell ref="L14:L15"/>
    <mergeCell ref="D7:D9"/>
    <mergeCell ref="I7:I9"/>
    <mergeCell ref="L12:L13"/>
    <mergeCell ref="L18:L19"/>
    <mergeCell ref="E7:E9"/>
    <mergeCell ref="L10:L11"/>
    <mergeCell ref="J7:J9"/>
    <mergeCell ref="K7:K9"/>
    <mergeCell ref="C22:C23"/>
    <mergeCell ref="C20:C21"/>
    <mergeCell ref="C24:C25"/>
    <mergeCell ref="C18:C19"/>
    <mergeCell ref="B24:B25"/>
    <mergeCell ref="B22:B23"/>
    <mergeCell ref="B20:B21"/>
    <mergeCell ref="B18:B19"/>
    <mergeCell ref="B10:B11"/>
    <mergeCell ref="C16:C17"/>
    <mergeCell ref="B16:B17"/>
    <mergeCell ref="B7:B9"/>
    <mergeCell ref="B14:B15"/>
    <mergeCell ref="B12:B13"/>
    <mergeCell ref="C10:C11"/>
    <mergeCell ref="C12:C13"/>
    <mergeCell ref="C14:C15"/>
    <mergeCell ref="C7:C9"/>
  </mergeCells>
  <phoneticPr fontId="0" type="noConversion"/>
  <pageMargins left="0.49" right="0.25" top="0.14000000000000001" bottom="0.11" header="0.3" footer="0.3"/>
  <pageSetup paperSize="9" orientation="landscape" horizontalDpi="4294967293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9"/>
  <sheetViews>
    <sheetView topLeftCell="A12" workbookViewId="0">
      <selection activeCell="AG16" sqref="AG16:AG17"/>
    </sheetView>
  </sheetViews>
  <sheetFormatPr defaultColWidth="8.85546875" defaultRowHeight="15" x14ac:dyDescent="0.25"/>
  <cols>
    <col min="1" max="1" width="5.42578125" style="22" customWidth="1"/>
    <col min="2" max="2" width="24.42578125" style="22" customWidth="1"/>
    <col min="3" max="3" width="2.28515625" style="23" customWidth="1"/>
    <col min="4" max="4" width="2.28515625" style="24" customWidth="1"/>
    <col min="5" max="5" width="2.28515625" style="25" customWidth="1"/>
    <col min="6" max="6" width="2.28515625" style="23" customWidth="1"/>
    <col min="7" max="7" width="2.28515625" style="24" customWidth="1"/>
    <col min="8" max="8" width="2.28515625" style="25" customWidth="1"/>
    <col min="9" max="9" width="2.28515625" style="23" customWidth="1"/>
    <col min="10" max="10" width="2.28515625" style="24" customWidth="1"/>
    <col min="11" max="11" width="2.28515625" style="25" customWidth="1"/>
    <col min="12" max="12" width="2.28515625" style="23" customWidth="1"/>
    <col min="13" max="13" width="2.28515625" style="24" customWidth="1"/>
    <col min="14" max="14" width="2.28515625" style="25" customWidth="1"/>
    <col min="15" max="15" width="2.28515625" style="23" customWidth="1"/>
    <col min="16" max="16" width="2.28515625" style="24" customWidth="1"/>
    <col min="17" max="17" width="2.28515625" style="25" customWidth="1"/>
    <col min="18" max="18" width="2.28515625" style="23" customWidth="1"/>
    <col min="19" max="19" width="2.28515625" style="24" customWidth="1"/>
    <col min="20" max="20" width="2.28515625" style="25" customWidth="1"/>
    <col min="21" max="22" width="2.28515625" style="24" customWidth="1"/>
    <col min="23" max="23" width="2.28515625" style="25" customWidth="1"/>
    <col min="24" max="24" width="2.28515625" style="23" customWidth="1"/>
    <col min="25" max="25" width="2.28515625" style="24" customWidth="1"/>
    <col min="26" max="26" width="2.28515625" style="25" customWidth="1"/>
    <col min="27" max="27" width="7.85546875" style="81" customWidth="1"/>
    <col min="28" max="28" width="8.42578125" style="22" customWidth="1"/>
    <col min="29" max="29" width="5.140625" style="22" customWidth="1"/>
    <col min="30" max="30" width="5.42578125" style="22" customWidth="1"/>
    <col min="31" max="31" width="5.28515625" style="22" customWidth="1"/>
    <col min="32" max="32" width="4.7109375" style="22" customWidth="1"/>
    <col min="33" max="33" width="10.42578125" style="22" customWidth="1"/>
    <col min="34" max="34" width="6.85546875" style="22" customWidth="1"/>
    <col min="35" max="16384" width="8.85546875" style="22"/>
  </cols>
  <sheetData>
    <row r="1" spans="1:33" ht="19.5" x14ac:dyDescent="0.25">
      <c r="N1" s="29"/>
      <c r="P1" s="10"/>
      <c r="Q1" s="10" t="s">
        <v>15</v>
      </c>
    </row>
    <row r="2" spans="1:33" ht="19.5" x14ac:dyDescent="0.25">
      <c r="N2" s="29"/>
      <c r="P2" s="10"/>
      <c r="Q2" s="10" t="s">
        <v>16</v>
      </c>
    </row>
    <row r="3" spans="1:33" ht="19.5" x14ac:dyDescent="0.25">
      <c r="N3" s="29"/>
      <c r="P3" s="10"/>
      <c r="Q3" s="105" t="s">
        <v>38</v>
      </c>
    </row>
    <row r="4" spans="1:33" ht="19.5" x14ac:dyDescent="0.25">
      <c r="Q4" s="10" t="s">
        <v>37</v>
      </c>
    </row>
    <row r="5" spans="1:33" ht="27" x14ac:dyDescent="0.25">
      <c r="N5" s="30"/>
      <c r="P5" s="11"/>
      <c r="Q5" s="11" t="s">
        <v>17</v>
      </c>
    </row>
    <row r="6" spans="1:33" ht="20.25" customHeight="1" thickBot="1" x14ac:dyDescent="0.3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12" t="s">
        <v>57</v>
      </c>
      <c r="T6" s="21"/>
      <c r="U6" s="12"/>
      <c r="V6" s="21"/>
      <c r="W6" s="21"/>
      <c r="X6" s="21"/>
      <c r="Y6" s="21"/>
      <c r="Z6" s="21"/>
      <c r="AA6" s="12"/>
      <c r="AB6" s="21"/>
      <c r="AC6" s="21"/>
      <c r="AD6" s="21"/>
      <c r="AE6" s="21"/>
      <c r="AF6" s="21"/>
      <c r="AG6" s="21"/>
    </row>
    <row r="7" spans="1:33" ht="21" thickBot="1" x14ac:dyDescent="0.35">
      <c r="A7" s="185" t="s">
        <v>68</v>
      </c>
      <c r="B7" s="186"/>
      <c r="C7" s="194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5"/>
      <c r="X7" s="195"/>
      <c r="Y7" s="195"/>
      <c r="Z7" s="195"/>
      <c r="AA7" s="195"/>
      <c r="AB7" s="196"/>
      <c r="AC7" s="185" t="s">
        <v>69</v>
      </c>
      <c r="AD7" s="193"/>
      <c r="AE7" s="193"/>
      <c r="AF7" s="193"/>
      <c r="AG7" s="186"/>
    </row>
    <row r="8" spans="1:33" ht="20.100000000000001" customHeight="1" x14ac:dyDescent="0.25">
      <c r="A8" s="144" t="s">
        <v>0</v>
      </c>
      <c r="B8" s="144" t="s">
        <v>1</v>
      </c>
      <c r="C8" s="187">
        <v>1</v>
      </c>
      <c r="D8" s="188"/>
      <c r="E8" s="189"/>
      <c r="F8" s="187">
        <v>2</v>
      </c>
      <c r="G8" s="188"/>
      <c r="H8" s="189"/>
      <c r="I8" s="187">
        <v>3</v>
      </c>
      <c r="J8" s="188"/>
      <c r="K8" s="189"/>
      <c r="L8" s="187">
        <v>4</v>
      </c>
      <c r="M8" s="188"/>
      <c r="N8" s="189"/>
      <c r="O8" s="187">
        <v>5</v>
      </c>
      <c r="P8" s="188"/>
      <c r="Q8" s="189"/>
      <c r="R8" s="187">
        <v>6</v>
      </c>
      <c r="S8" s="188"/>
      <c r="T8" s="189"/>
      <c r="U8" s="187">
        <v>7</v>
      </c>
      <c r="V8" s="188"/>
      <c r="W8" s="189"/>
      <c r="X8" s="187">
        <v>8</v>
      </c>
      <c r="Y8" s="188"/>
      <c r="Z8" s="189"/>
      <c r="AA8" s="144" t="s">
        <v>4</v>
      </c>
      <c r="AB8" s="144" t="s">
        <v>18</v>
      </c>
      <c r="AC8" s="187" t="s">
        <v>14</v>
      </c>
      <c r="AD8" s="189"/>
      <c r="AE8" s="187" t="s">
        <v>3</v>
      </c>
      <c r="AF8" s="189"/>
      <c r="AG8" s="144" t="s">
        <v>2</v>
      </c>
    </row>
    <row r="9" spans="1:33" ht="20.100000000000001" customHeight="1" thickBot="1" x14ac:dyDescent="0.3">
      <c r="A9" s="145"/>
      <c r="B9" s="145"/>
      <c r="C9" s="190"/>
      <c r="D9" s="191"/>
      <c r="E9" s="192"/>
      <c r="F9" s="190"/>
      <c r="G9" s="191"/>
      <c r="H9" s="192"/>
      <c r="I9" s="190"/>
      <c r="J9" s="191"/>
      <c r="K9" s="192"/>
      <c r="L9" s="190"/>
      <c r="M9" s="191"/>
      <c r="N9" s="192"/>
      <c r="O9" s="190"/>
      <c r="P9" s="191"/>
      <c r="Q9" s="192"/>
      <c r="R9" s="190"/>
      <c r="S9" s="191"/>
      <c r="T9" s="192"/>
      <c r="U9" s="190"/>
      <c r="V9" s="191"/>
      <c r="W9" s="192"/>
      <c r="X9" s="190"/>
      <c r="Y9" s="191"/>
      <c r="Z9" s="192"/>
      <c r="AA9" s="172"/>
      <c r="AB9" s="172"/>
      <c r="AC9" s="190"/>
      <c r="AD9" s="192"/>
      <c r="AE9" s="190"/>
      <c r="AF9" s="192"/>
      <c r="AG9" s="172"/>
    </row>
    <row r="10" spans="1:33" ht="18" customHeight="1" x14ac:dyDescent="0.25">
      <c r="A10" s="144">
        <v>1</v>
      </c>
      <c r="B10" s="173" t="str">
        <f>Лист1!C10</f>
        <v>«Жетысу-2»                                    Алматинская область</v>
      </c>
      <c r="C10" s="18"/>
      <c r="D10" s="7"/>
      <c r="E10" s="28"/>
      <c r="F10" s="32">
        <v>3</v>
      </c>
      <c r="G10" s="8" t="s">
        <v>49</v>
      </c>
      <c r="H10" s="33">
        <v>0</v>
      </c>
      <c r="I10" s="32">
        <v>3</v>
      </c>
      <c r="J10" s="8" t="s">
        <v>49</v>
      </c>
      <c r="K10" s="33">
        <v>0</v>
      </c>
      <c r="L10" s="32">
        <v>3</v>
      </c>
      <c r="M10" s="8" t="s">
        <v>49</v>
      </c>
      <c r="N10" s="33">
        <v>0</v>
      </c>
      <c r="O10" s="32">
        <v>3</v>
      </c>
      <c r="P10" s="8" t="s">
        <v>49</v>
      </c>
      <c r="Q10" s="33">
        <v>0</v>
      </c>
      <c r="R10" s="32">
        <v>3</v>
      </c>
      <c r="S10" s="8" t="s">
        <v>49</v>
      </c>
      <c r="T10" s="33">
        <v>0</v>
      </c>
      <c r="U10" s="32">
        <v>3</v>
      </c>
      <c r="V10" s="8" t="s">
        <v>49</v>
      </c>
      <c r="W10" s="33">
        <v>0</v>
      </c>
      <c r="X10" s="32">
        <v>3</v>
      </c>
      <c r="Y10" s="8" t="s">
        <v>49</v>
      </c>
      <c r="Z10" s="33">
        <v>0</v>
      </c>
      <c r="AA10" s="164">
        <f>G11+J11+M11+P11+S11+V11+Y11</f>
        <v>21</v>
      </c>
      <c r="AB10" s="160">
        <v>7</v>
      </c>
      <c r="AC10" s="9">
        <f>F10+I10+L10+O10+R10+U10+X10</f>
        <v>21</v>
      </c>
      <c r="AD10" s="3">
        <f>H10+K10+N10+Q10+T10+W10+Z10</f>
        <v>0</v>
      </c>
      <c r="AE10" s="3">
        <f>Лист1!K10</f>
        <v>525</v>
      </c>
      <c r="AF10" s="4">
        <f>Лист1!K11</f>
        <v>354</v>
      </c>
      <c r="AG10" s="160">
        <v>1</v>
      </c>
    </row>
    <row r="11" spans="1:33" ht="18" customHeight="1" thickBot="1" x14ac:dyDescent="0.3">
      <c r="A11" s="145"/>
      <c r="B11" s="179"/>
      <c r="C11" s="19"/>
      <c r="D11" s="17"/>
      <c r="E11" s="31"/>
      <c r="F11" s="104"/>
      <c r="G11" s="15">
        <v>3</v>
      </c>
      <c r="H11" s="39"/>
      <c r="I11" s="104"/>
      <c r="J11" s="15">
        <v>3</v>
      </c>
      <c r="K11" s="39"/>
      <c r="L11" s="104"/>
      <c r="M11" s="15">
        <v>3</v>
      </c>
      <c r="N11" s="39"/>
      <c r="O11" s="104"/>
      <c r="P11" s="15">
        <v>3</v>
      </c>
      <c r="Q11" s="39"/>
      <c r="R11" s="104"/>
      <c r="S11" s="15">
        <v>3</v>
      </c>
      <c r="T11" s="39"/>
      <c r="U11" s="104"/>
      <c r="V11" s="15">
        <v>3</v>
      </c>
      <c r="W11" s="39"/>
      <c r="X11" s="104"/>
      <c r="Y11" s="15">
        <v>3</v>
      </c>
      <c r="Z11" s="39"/>
      <c r="AA11" s="165"/>
      <c r="AB11" s="161"/>
      <c r="AC11" s="177" t="e">
        <f>AC10/AD10</f>
        <v>#DIV/0!</v>
      </c>
      <c r="AD11" s="178"/>
      <c r="AE11" s="168">
        <f>AE10/AF10</f>
        <v>1.4830508474576272</v>
      </c>
      <c r="AF11" s="169"/>
      <c r="AG11" s="161"/>
    </row>
    <row r="12" spans="1:33" ht="22.5" customHeight="1" x14ac:dyDescent="0.25">
      <c r="A12" s="144">
        <v>2</v>
      </c>
      <c r="B12" s="181" t="str">
        <f>Лист1!C12</f>
        <v>«Алматы-2»                                            г.Алматы</v>
      </c>
      <c r="C12" s="32">
        <f>H10</f>
        <v>0</v>
      </c>
      <c r="D12" s="8" t="str">
        <f>G10</f>
        <v>:</v>
      </c>
      <c r="E12" s="33">
        <f>F10</f>
        <v>3</v>
      </c>
      <c r="F12" s="7"/>
      <c r="G12" s="7"/>
      <c r="H12" s="7"/>
      <c r="I12" s="32">
        <v>3</v>
      </c>
      <c r="J12" s="8" t="s">
        <v>49</v>
      </c>
      <c r="K12" s="33">
        <v>0</v>
      </c>
      <c r="L12" s="32">
        <v>3</v>
      </c>
      <c r="M12" s="8" t="s">
        <v>49</v>
      </c>
      <c r="N12" s="33">
        <v>0</v>
      </c>
      <c r="O12" s="32">
        <v>0</v>
      </c>
      <c r="P12" s="8" t="s">
        <v>49</v>
      </c>
      <c r="Q12" s="33">
        <v>3</v>
      </c>
      <c r="R12" s="32">
        <v>3</v>
      </c>
      <c r="S12" s="8" t="s">
        <v>49</v>
      </c>
      <c r="T12" s="33">
        <v>0</v>
      </c>
      <c r="U12" s="32">
        <v>3</v>
      </c>
      <c r="V12" s="8" t="s">
        <v>49</v>
      </c>
      <c r="W12" s="33">
        <v>0</v>
      </c>
      <c r="X12" s="32">
        <v>3</v>
      </c>
      <c r="Y12" s="8" t="s">
        <v>49</v>
      </c>
      <c r="Z12" s="33">
        <v>0</v>
      </c>
      <c r="AA12" s="164">
        <f>D13+J13+M13+P13+S13+V13+Y13</f>
        <v>15</v>
      </c>
      <c r="AB12" s="160">
        <v>5</v>
      </c>
      <c r="AC12" s="9">
        <f>C12+I12+L12+O12+R12+U12+X12</f>
        <v>15</v>
      </c>
      <c r="AD12" s="3">
        <f>E12+K12+N12+Q12+T12+W12+Z12</f>
        <v>6</v>
      </c>
      <c r="AE12" s="3">
        <f>Лист1!K12</f>
        <v>485</v>
      </c>
      <c r="AF12" s="4">
        <f>Лист1!K13</f>
        <v>427</v>
      </c>
      <c r="AG12" s="160">
        <v>3</v>
      </c>
    </row>
    <row r="13" spans="1:33" ht="21" customHeight="1" thickBot="1" x14ac:dyDescent="0.3">
      <c r="A13" s="172"/>
      <c r="B13" s="182"/>
      <c r="C13" s="34"/>
      <c r="D13" s="16">
        <v>0</v>
      </c>
      <c r="E13" s="35"/>
      <c r="F13" s="14"/>
      <c r="G13" s="14"/>
      <c r="H13" s="14"/>
      <c r="I13" s="104"/>
      <c r="J13" s="15">
        <v>3</v>
      </c>
      <c r="K13" s="39"/>
      <c r="L13" s="104"/>
      <c r="M13" s="15">
        <v>3</v>
      </c>
      <c r="N13" s="39"/>
      <c r="O13" s="104"/>
      <c r="P13" s="15">
        <v>0</v>
      </c>
      <c r="Q13" s="39"/>
      <c r="R13" s="104"/>
      <c r="S13" s="15">
        <v>3</v>
      </c>
      <c r="T13" s="39"/>
      <c r="U13" s="104"/>
      <c r="V13" s="15">
        <v>3</v>
      </c>
      <c r="W13" s="39"/>
      <c r="X13" s="104"/>
      <c r="Y13" s="15">
        <v>3</v>
      </c>
      <c r="Z13" s="39"/>
      <c r="AA13" s="165"/>
      <c r="AB13" s="161"/>
      <c r="AC13" s="170">
        <f>AC12/AD12</f>
        <v>2.5</v>
      </c>
      <c r="AD13" s="180"/>
      <c r="AE13" s="175">
        <f>AE12/AF12</f>
        <v>1.135831381733021</v>
      </c>
      <c r="AF13" s="176"/>
      <c r="AG13" s="161"/>
    </row>
    <row r="14" spans="1:33" ht="19.5" customHeight="1" x14ac:dyDescent="0.25">
      <c r="A14" s="144">
        <v>3</v>
      </c>
      <c r="B14" s="173" t="str">
        <f>Лист1!C14</f>
        <v>«Иртыш-Казхром-2»                               Павлодарская область</v>
      </c>
      <c r="C14" s="32">
        <f>K10</f>
        <v>0</v>
      </c>
      <c r="D14" s="8" t="str">
        <f>J10</f>
        <v>:</v>
      </c>
      <c r="E14" s="33">
        <f>I10</f>
        <v>3</v>
      </c>
      <c r="F14" s="8">
        <f>K12</f>
        <v>0</v>
      </c>
      <c r="G14" s="8" t="str">
        <f>J12</f>
        <v>:</v>
      </c>
      <c r="H14" s="8">
        <f>I12</f>
        <v>3</v>
      </c>
      <c r="I14" s="36"/>
      <c r="J14" s="7"/>
      <c r="K14" s="37"/>
      <c r="L14" s="32">
        <v>1</v>
      </c>
      <c r="M14" s="8" t="s">
        <v>49</v>
      </c>
      <c r="N14" s="33">
        <v>3</v>
      </c>
      <c r="O14" s="32">
        <v>1</v>
      </c>
      <c r="P14" s="8" t="s">
        <v>49</v>
      </c>
      <c r="Q14" s="33">
        <v>3</v>
      </c>
      <c r="R14" s="32">
        <v>3</v>
      </c>
      <c r="S14" s="8" t="s">
        <v>49</v>
      </c>
      <c r="T14" s="33">
        <v>0</v>
      </c>
      <c r="U14" s="32">
        <v>3</v>
      </c>
      <c r="V14" s="8" t="s">
        <v>49</v>
      </c>
      <c r="W14" s="33">
        <v>0</v>
      </c>
      <c r="X14" s="32">
        <v>0</v>
      </c>
      <c r="Y14" s="8" t="s">
        <v>49</v>
      </c>
      <c r="Z14" s="33">
        <v>3</v>
      </c>
      <c r="AA14" s="164">
        <f>D15+G15+M15+P15+S15+V15+Y15</f>
        <v>6</v>
      </c>
      <c r="AB14" s="160">
        <v>2</v>
      </c>
      <c r="AC14" s="13">
        <f>C14+F14+L14+O14+R14+U14+X14</f>
        <v>8</v>
      </c>
      <c r="AD14" s="5">
        <f>E14+H14+N14+Q14+T14+W14+Z14</f>
        <v>15</v>
      </c>
      <c r="AE14" s="5">
        <f>Лист1!K14</f>
        <v>459</v>
      </c>
      <c r="AF14" s="6">
        <f>Лист1!K15</f>
        <v>510</v>
      </c>
      <c r="AG14" s="160">
        <v>5</v>
      </c>
    </row>
    <row r="15" spans="1:33" ht="18" customHeight="1" thickBot="1" x14ac:dyDescent="0.3">
      <c r="A15" s="172"/>
      <c r="B15" s="174"/>
      <c r="C15" s="38"/>
      <c r="D15" s="15">
        <v>0</v>
      </c>
      <c r="E15" s="39"/>
      <c r="F15" s="16"/>
      <c r="G15" s="16">
        <v>0</v>
      </c>
      <c r="H15" s="16"/>
      <c r="I15" s="43"/>
      <c r="J15" s="14"/>
      <c r="K15" s="44"/>
      <c r="L15" s="104"/>
      <c r="M15" s="15">
        <v>0</v>
      </c>
      <c r="N15" s="39"/>
      <c r="O15" s="104"/>
      <c r="P15" s="15">
        <v>0</v>
      </c>
      <c r="Q15" s="39"/>
      <c r="R15" s="104"/>
      <c r="S15" s="15">
        <v>3</v>
      </c>
      <c r="T15" s="39"/>
      <c r="U15" s="104"/>
      <c r="V15" s="15">
        <v>3</v>
      </c>
      <c r="W15" s="39"/>
      <c r="X15" s="104"/>
      <c r="Y15" s="15">
        <v>0</v>
      </c>
      <c r="Z15" s="39"/>
      <c r="AA15" s="165"/>
      <c r="AB15" s="161"/>
      <c r="AC15" s="177">
        <f>AC14/AD14</f>
        <v>0.53333333333333333</v>
      </c>
      <c r="AD15" s="178"/>
      <c r="AE15" s="168">
        <f>AE14/AF14</f>
        <v>0.9</v>
      </c>
      <c r="AF15" s="169"/>
      <c r="AG15" s="161"/>
    </row>
    <row r="16" spans="1:33" ht="18" customHeight="1" x14ac:dyDescent="0.25">
      <c r="A16" s="144">
        <v>4</v>
      </c>
      <c r="B16" s="173" t="str">
        <f>Лист1!C16</f>
        <v>«Алтай-3»                                            г.Семей, ВКО</v>
      </c>
      <c r="C16" s="32">
        <v>0</v>
      </c>
      <c r="D16" s="8" t="str">
        <f>M10</f>
        <v>:</v>
      </c>
      <c r="E16" s="33">
        <v>3</v>
      </c>
      <c r="F16" s="32">
        <v>0</v>
      </c>
      <c r="G16" s="8" t="str">
        <f>M12</f>
        <v>:</v>
      </c>
      <c r="H16" s="33">
        <v>3</v>
      </c>
      <c r="I16" s="8">
        <f>N14</f>
        <v>3</v>
      </c>
      <c r="J16" s="8" t="str">
        <f>M14</f>
        <v>:</v>
      </c>
      <c r="K16" s="8">
        <f>L14</f>
        <v>1</v>
      </c>
      <c r="L16" s="36"/>
      <c r="M16" s="7"/>
      <c r="N16" s="37"/>
      <c r="O16" s="32">
        <v>0</v>
      </c>
      <c r="P16" s="8" t="s">
        <v>49</v>
      </c>
      <c r="Q16" s="33">
        <v>3</v>
      </c>
      <c r="R16" s="32">
        <v>2</v>
      </c>
      <c r="S16" s="8" t="s">
        <v>49</v>
      </c>
      <c r="T16" s="33">
        <v>3</v>
      </c>
      <c r="U16" s="32">
        <v>3</v>
      </c>
      <c r="V16" s="8" t="s">
        <v>49</v>
      </c>
      <c r="W16" s="33">
        <v>2</v>
      </c>
      <c r="X16" s="32">
        <v>1</v>
      </c>
      <c r="Y16" s="8" t="s">
        <v>49</v>
      </c>
      <c r="Z16" s="33">
        <v>3</v>
      </c>
      <c r="AA16" s="164">
        <f>D17+G17+J17+P17+S17+V17+Y17</f>
        <v>6</v>
      </c>
      <c r="AB16" s="160">
        <v>2</v>
      </c>
      <c r="AC16" s="9">
        <f>C16+F16+I16+O16+R16+U16+X16</f>
        <v>9</v>
      </c>
      <c r="AD16" s="3">
        <f>E16+H16+K16+Q16+T16+W16+Z16</f>
        <v>18</v>
      </c>
      <c r="AE16" s="3">
        <f>Лист1!K16</f>
        <v>523</v>
      </c>
      <c r="AF16" s="4">
        <f>Лист1!K17</f>
        <v>610</v>
      </c>
      <c r="AG16" s="160">
        <v>6</v>
      </c>
    </row>
    <row r="17" spans="1:33" ht="18" customHeight="1" thickBot="1" x14ac:dyDescent="0.3">
      <c r="A17" s="172"/>
      <c r="B17" s="179"/>
      <c r="C17" s="34"/>
      <c r="D17" s="16">
        <v>0</v>
      </c>
      <c r="E17" s="35"/>
      <c r="F17" s="34"/>
      <c r="G17" s="16">
        <v>0</v>
      </c>
      <c r="H17" s="35"/>
      <c r="I17" s="16"/>
      <c r="J17" s="16">
        <v>3</v>
      </c>
      <c r="K17" s="16"/>
      <c r="L17" s="40"/>
      <c r="M17" s="17"/>
      <c r="N17" s="41"/>
      <c r="O17" s="104"/>
      <c r="P17" s="15">
        <v>0</v>
      </c>
      <c r="Q17" s="39"/>
      <c r="R17" s="104"/>
      <c r="S17" s="15">
        <v>1</v>
      </c>
      <c r="T17" s="39"/>
      <c r="U17" s="104"/>
      <c r="V17" s="15">
        <v>2</v>
      </c>
      <c r="W17" s="39"/>
      <c r="X17" s="104"/>
      <c r="Y17" s="15">
        <v>0</v>
      </c>
      <c r="Z17" s="39"/>
      <c r="AA17" s="165"/>
      <c r="AB17" s="161"/>
      <c r="AC17" s="170">
        <f>AC16/AD16</f>
        <v>0.5</v>
      </c>
      <c r="AD17" s="171"/>
      <c r="AE17" s="175">
        <f>AE16/AF16</f>
        <v>0.85737704918032787</v>
      </c>
      <c r="AF17" s="176"/>
      <c r="AG17" s="161"/>
    </row>
    <row r="18" spans="1:33" ht="18" customHeight="1" x14ac:dyDescent="0.25">
      <c r="A18" s="144">
        <v>5</v>
      </c>
      <c r="B18" s="173" t="str">
        <f>Лист1!C18</f>
        <v>«Куаныш-2»                                                    СКО</v>
      </c>
      <c r="C18" s="32">
        <f>Q10</f>
        <v>0</v>
      </c>
      <c r="D18" s="8" t="str">
        <f>P10</f>
        <v>:</v>
      </c>
      <c r="E18" s="33">
        <f>O10</f>
        <v>3</v>
      </c>
      <c r="F18" s="32">
        <v>3</v>
      </c>
      <c r="G18" s="8" t="str">
        <f>P12</f>
        <v>:</v>
      </c>
      <c r="H18" s="33">
        <f>O12</f>
        <v>0</v>
      </c>
      <c r="I18" s="32">
        <v>3</v>
      </c>
      <c r="J18" s="8" t="str">
        <f>P14</f>
        <v>:</v>
      </c>
      <c r="K18" s="33">
        <v>1</v>
      </c>
      <c r="L18" s="32">
        <f>Q16</f>
        <v>3</v>
      </c>
      <c r="M18" s="8" t="str">
        <f>P16</f>
        <v>:</v>
      </c>
      <c r="N18" s="33">
        <f>O16</f>
        <v>0</v>
      </c>
      <c r="O18" s="42"/>
      <c r="P18" s="42"/>
      <c r="Q18" s="42"/>
      <c r="R18" s="32">
        <v>3</v>
      </c>
      <c r="S18" s="8" t="s">
        <v>49</v>
      </c>
      <c r="T18" s="33">
        <v>0</v>
      </c>
      <c r="U18" s="32">
        <v>3</v>
      </c>
      <c r="V18" s="8" t="s">
        <v>49</v>
      </c>
      <c r="W18" s="33">
        <v>0</v>
      </c>
      <c r="X18" s="32">
        <v>3</v>
      </c>
      <c r="Y18" s="8" t="s">
        <v>49</v>
      </c>
      <c r="Z18" s="33">
        <v>1</v>
      </c>
      <c r="AA18" s="164">
        <f>D19+G19+J19+M19+S19+V19+Y19</f>
        <v>18</v>
      </c>
      <c r="AB18" s="160">
        <v>6</v>
      </c>
      <c r="AC18" s="13">
        <f>C18+F18+I18+L18+R18+U18+X18</f>
        <v>18</v>
      </c>
      <c r="AD18" s="5">
        <f>E18+H18+K18+N18+T18+W18+Z18</f>
        <v>5</v>
      </c>
      <c r="AE18" s="5">
        <f>Лист1!K18</f>
        <v>550</v>
      </c>
      <c r="AF18" s="6">
        <f>Лист1!K19</f>
        <v>405</v>
      </c>
      <c r="AG18" s="160">
        <v>2</v>
      </c>
    </row>
    <row r="19" spans="1:33" ht="18" customHeight="1" thickBot="1" x14ac:dyDescent="0.3">
      <c r="A19" s="172"/>
      <c r="B19" s="174"/>
      <c r="C19" s="34"/>
      <c r="D19" s="16">
        <v>0</v>
      </c>
      <c r="E19" s="35"/>
      <c r="F19" s="34"/>
      <c r="G19" s="16">
        <v>3</v>
      </c>
      <c r="H19" s="35"/>
      <c r="I19" s="34"/>
      <c r="J19" s="16">
        <v>3</v>
      </c>
      <c r="K19" s="35"/>
      <c r="L19" s="34"/>
      <c r="M19" s="16">
        <v>3</v>
      </c>
      <c r="N19" s="35"/>
      <c r="O19" s="17"/>
      <c r="P19" s="17"/>
      <c r="Q19" s="17"/>
      <c r="R19" s="104"/>
      <c r="S19" s="15">
        <v>3</v>
      </c>
      <c r="T19" s="39"/>
      <c r="U19" s="104"/>
      <c r="V19" s="15">
        <v>3</v>
      </c>
      <c r="W19" s="39"/>
      <c r="X19" s="104"/>
      <c r="Y19" s="15">
        <v>3</v>
      </c>
      <c r="Z19" s="39"/>
      <c r="AA19" s="165"/>
      <c r="AB19" s="161"/>
      <c r="AC19" s="177">
        <f>AC18/AD18</f>
        <v>3.6</v>
      </c>
      <c r="AD19" s="178"/>
      <c r="AE19" s="168">
        <f>AE18/AF18</f>
        <v>1.3580246913580247</v>
      </c>
      <c r="AF19" s="169"/>
      <c r="AG19" s="161"/>
    </row>
    <row r="20" spans="1:33" ht="18" customHeight="1" x14ac:dyDescent="0.25">
      <c r="A20" s="144">
        <v>6</v>
      </c>
      <c r="B20" s="173" t="str">
        <f>Лист1!C20</f>
        <v>«Ару Астана-Нур-Султан-2»                                                 г. Нур-Султан</v>
      </c>
      <c r="C20" s="32">
        <f>T10</f>
        <v>0</v>
      </c>
      <c r="D20" s="8" t="str">
        <f>S10</f>
        <v>:</v>
      </c>
      <c r="E20" s="33">
        <f>R10</f>
        <v>3</v>
      </c>
      <c r="F20" s="32">
        <f>T12</f>
        <v>0</v>
      </c>
      <c r="G20" s="8" t="str">
        <f>S12</f>
        <v>:</v>
      </c>
      <c r="H20" s="33">
        <f>R12</f>
        <v>3</v>
      </c>
      <c r="I20" s="32">
        <f>T14</f>
        <v>0</v>
      </c>
      <c r="J20" s="8" t="str">
        <f>S14</f>
        <v>:</v>
      </c>
      <c r="K20" s="33">
        <f>R14</f>
        <v>3</v>
      </c>
      <c r="L20" s="32">
        <v>3</v>
      </c>
      <c r="M20" s="8" t="str">
        <f>S16</f>
        <v>:</v>
      </c>
      <c r="N20" s="33">
        <v>2</v>
      </c>
      <c r="O20" s="32">
        <f>T18</f>
        <v>0</v>
      </c>
      <c r="P20" s="8" t="str">
        <f>S18</f>
        <v>:</v>
      </c>
      <c r="Q20" s="33">
        <f>R18</f>
        <v>3</v>
      </c>
      <c r="R20" s="36"/>
      <c r="S20" s="7"/>
      <c r="T20" s="37"/>
      <c r="U20" s="32">
        <v>0</v>
      </c>
      <c r="V20" s="8" t="s">
        <v>49</v>
      </c>
      <c r="W20" s="33">
        <v>3</v>
      </c>
      <c r="X20" s="32">
        <v>0</v>
      </c>
      <c r="Y20" s="8" t="s">
        <v>49</v>
      </c>
      <c r="Z20" s="33">
        <v>3</v>
      </c>
      <c r="AA20" s="164">
        <f>D21+G21+J21+M21+P21+V21+Y21</f>
        <v>2</v>
      </c>
      <c r="AB20" s="160">
        <v>1</v>
      </c>
      <c r="AC20" s="9">
        <f>C20+F20+I20+L20+O20+U20+X20</f>
        <v>3</v>
      </c>
      <c r="AD20" s="3">
        <f>E20+H20+K20+N20+Q20+W20+Z20</f>
        <v>20</v>
      </c>
      <c r="AE20" s="3">
        <f>Лист1!K20</f>
        <v>370</v>
      </c>
      <c r="AF20" s="4">
        <f>Лист1!K21</f>
        <v>556</v>
      </c>
      <c r="AG20" s="160">
        <v>8</v>
      </c>
    </row>
    <row r="21" spans="1:33" ht="18" customHeight="1" thickBot="1" x14ac:dyDescent="0.3">
      <c r="A21" s="172"/>
      <c r="B21" s="174"/>
      <c r="C21" s="34"/>
      <c r="D21" s="16">
        <v>0</v>
      </c>
      <c r="E21" s="35"/>
      <c r="F21" s="34"/>
      <c r="G21" s="16">
        <v>0</v>
      </c>
      <c r="H21" s="35"/>
      <c r="I21" s="34"/>
      <c r="J21" s="16">
        <v>0</v>
      </c>
      <c r="K21" s="35"/>
      <c r="L21" s="34"/>
      <c r="M21" s="16">
        <v>2</v>
      </c>
      <c r="N21" s="35"/>
      <c r="O21" s="34"/>
      <c r="P21" s="16">
        <v>0</v>
      </c>
      <c r="Q21" s="35"/>
      <c r="R21" s="43"/>
      <c r="S21" s="14"/>
      <c r="T21" s="44"/>
      <c r="U21" s="104"/>
      <c r="V21" s="15">
        <v>0</v>
      </c>
      <c r="W21" s="39"/>
      <c r="X21" s="104"/>
      <c r="Y21" s="15">
        <v>0</v>
      </c>
      <c r="Z21" s="39"/>
      <c r="AA21" s="165"/>
      <c r="AB21" s="161"/>
      <c r="AC21" s="183">
        <f>AC20/AD20</f>
        <v>0.15</v>
      </c>
      <c r="AD21" s="184"/>
      <c r="AE21" s="175">
        <f>AE20/AF20</f>
        <v>0.66546762589928055</v>
      </c>
      <c r="AF21" s="176"/>
      <c r="AG21" s="161"/>
    </row>
    <row r="22" spans="1:33" ht="19.5" customHeight="1" x14ac:dyDescent="0.25">
      <c r="A22" s="144">
        <v>7</v>
      </c>
      <c r="B22" s="173" t="str">
        <f>Лист1!C22</f>
        <v>«Караганда-2»                         Карагандинская область</v>
      </c>
      <c r="C22" s="32">
        <f>W10</f>
        <v>0</v>
      </c>
      <c r="D22" s="8" t="str">
        <f>V10</f>
        <v>:</v>
      </c>
      <c r="E22" s="33">
        <f>U10</f>
        <v>3</v>
      </c>
      <c r="F22" s="32">
        <f>W12</f>
        <v>0</v>
      </c>
      <c r="G22" s="8" t="str">
        <f>V12</f>
        <v>:</v>
      </c>
      <c r="H22" s="33">
        <f>U12</f>
        <v>3</v>
      </c>
      <c r="I22" s="32">
        <f>W14</f>
        <v>0</v>
      </c>
      <c r="J22" s="8" t="str">
        <f>V14</f>
        <v>:</v>
      </c>
      <c r="K22" s="33">
        <f>U14</f>
        <v>3</v>
      </c>
      <c r="L22" s="32">
        <v>2</v>
      </c>
      <c r="M22" s="8" t="str">
        <f>V16</f>
        <v>:</v>
      </c>
      <c r="N22" s="33">
        <f>U16</f>
        <v>3</v>
      </c>
      <c r="O22" s="32">
        <f>W18</f>
        <v>0</v>
      </c>
      <c r="P22" s="8" t="str">
        <f>V18</f>
        <v>:</v>
      </c>
      <c r="Q22" s="33">
        <f>U18</f>
        <v>3</v>
      </c>
      <c r="R22" s="32">
        <v>3</v>
      </c>
      <c r="S22" s="8" t="str">
        <f>V20</f>
        <v>:</v>
      </c>
      <c r="T22" s="33">
        <f>U20</f>
        <v>0</v>
      </c>
      <c r="U22" s="7"/>
      <c r="V22" s="7"/>
      <c r="W22" s="7"/>
      <c r="X22" s="32">
        <v>0</v>
      </c>
      <c r="Y22" s="8" t="s">
        <v>49</v>
      </c>
      <c r="Z22" s="33">
        <v>3</v>
      </c>
      <c r="AA22" s="160">
        <f>D23+G23+J23+M23+P23+S23+Y23</f>
        <v>4</v>
      </c>
      <c r="AB22" s="160">
        <v>1</v>
      </c>
      <c r="AC22" s="9">
        <f>C22+F22+I22+L22+O22+R22+X22</f>
        <v>5</v>
      </c>
      <c r="AD22" s="45">
        <f>E22+H22+K22+N22+Q22+T22+Z22</f>
        <v>18</v>
      </c>
      <c r="AE22" s="5">
        <f>Лист1!K22</f>
        <v>448</v>
      </c>
      <c r="AF22" s="6">
        <f>Лист1!K23</f>
        <v>539</v>
      </c>
      <c r="AG22" s="160">
        <v>7</v>
      </c>
    </row>
    <row r="23" spans="1:33" ht="27.75" customHeight="1" thickBot="1" x14ac:dyDescent="0.3">
      <c r="A23" s="172"/>
      <c r="B23" s="174"/>
      <c r="C23" s="34"/>
      <c r="D23" s="16">
        <v>0</v>
      </c>
      <c r="E23" s="35"/>
      <c r="F23" s="34"/>
      <c r="G23" s="16">
        <v>0</v>
      </c>
      <c r="H23" s="35"/>
      <c r="I23" s="34"/>
      <c r="J23" s="16">
        <v>0</v>
      </c>
      <c r="K23" s="35"/>
      <c r="L23" s="34"/>
      <c r="M23" s="16">
        <v>1</v>
      </c>
      <c r="N23" s="35"/>
      <c r="O23" s="34"/>
      <c r="P23" s="16">
        <v>0</v>
      </c>
      <c r="Q23" s="35"/>
      <c r="R23" s="34"/>
      <c r="S23" s="16">
        <v>3</v>
      </c>
      <c r="T23" s="35"/>
      <c r="U23" s="17"/>
      <c r="V23" s="17"/>
      <c r="W23" s="17"/>
      <c r="X23" s="104"/>
      <c r="Y23" s="15">
        <v>0</v>
      </c>
      <c r="Z23" s="39"/>
      <c r="AA23" s="161"/>
      <c r="AB23" s="161"/>
      <c r="AC23" s="170">
        <f>AC22/AD22</f>
        <v>0.27777777777777779</v>
      </c>
      <c r="AD23" s="171"/>
      <c r="AE23" s="168">
        <f>AE22/AF22</f>
        <v>0.83116883116883122</v>
      </c>
      <c r="AF23" s="169"/>
      <c r="AG23" s="161"/>
    </row>
    <row r="24" spans="1:33" ht="18" customHeight="1" x14ac:dyDescent="0.25">
      <c r="A24" s="144">
        <v>8</v>
      </c>
      <c r="B24" s="173" t="str">
        <f>Лист1!C24</f>
        <v>«Алтай-4»                                      г.Усть-Каменогорск, ВКО</v>
      </c>
      <c r="C24" s="32">
        <f>Z10</f>
        <v>0</v>
      </c>
      <c r="D24" s="8" t="str">
        <f>Y10</f>
        <v>:</v>
      </c>
      <c r="E24" s="33">
        <f>X10</f>
        <v>3</v>
      </c>
      <c r="F24" s="32">
        <f>Z12</f>
        <v>0</v>
      </c>
      <c r="G24" s="8" t="str">
        <f>Y12</f>
        <v>:</v>
      </c>
      <c r="H24" s="33">
        <f>X12</f>
        <v>3</v>
      </c>
      <c r="I24" s="32">
        <f>Z14</f>
        <v>3</v>
      </c>
      <c r="J24" s="8" t="str">
        <f>Y14</f>
        <v>:</v>
      </c>
      <c r="K24" s="33">
        <f>X14</f>
        <v>0</v>
      </c>
      <c r="L24" s="32">
        <v>3</v>
      </c>
      <c r="M24" s="8" t="str">
        <f>Y16</f>
        <v>:</v>
      </c>
      <c r="N24" s="33">
        <v>1</v>
      </c>
      <c r="O24" s="32">
        <f>Z18</f>
        <v>1</v>
      </c>
      <c r="P24" s="8" t="str">
        <f>Y18</f>
        <v>:</v>
      </c>
      <c r="Q24" s="33">
        <f>X18</f>
        <v>3</v>
      </c>
      <c r="R24" s="32">
        <f>Z20</f>
        <v>3</v>
      </c>
      <c r="S24" s="8" t="str">
        <f>Y20</f>
        <v>:</v>
      </c>
      <c r="T24" s="33">
        <f>X20</f>
        <v>0</v>
      </c>
      <c r="U24" s="32">
        <v>3</v>
      </c>
      <c r="V24" s="8" t="str">
        <f>Y22</f>
        <v>:</v>
      </c>
      <c r="W24" s="33">
        <f>X22</f>
        <v>0</v>
      </c>
      <c r="X24" s="36"/>
      <c r="Y24" s="7"/>
      <c r="Z24" s="37"/>
      <c r="AA24" s="164">
        <f>D25+G25+J25+M25+P25+S25+V25</f>
        <v>12</v>
      </c>
      <c r="AB24" s="160">
        <v>4</v>
      </c>
      <c r="AC24" s="13">
        <f>C24+F24+I24+L24+O24+R24+U24</f>
        <v>13</v>
      </c>
      <c r="AD24" s="5">
        <f>E24+H24+K24+N24+Q24+T24+W24</f>
        <v>10</v>
      </c>
      <c r="AE24" s="3">
        <f>Лист1!K24</f>
        <v>514</v>
      </c>
      <c r="AF24" s="4">
        <f>Лист1!K25</f>
        <v>473</v>
      </c>
      <c r="AG24" s="160">
        <v>4</v>
      </c>
    </row>
    <row r="25" spans="1:33" ht="28.5" customHeight="1" thickBot="1" x14ac:dyDescent="0.3">
      <c r="A25" s="172"/>
      <c r="B25" s="174"/>
      <c r="C25" s="34"/>
      <c r="D25" s="16">
        <v>0</v>
      </c>
      <c r="E25" s="35"/>
      <c r="F25" s="34"/>
      <c r="G25" s="16">
        <v>0</v>
      </c>
      <c r="H25" s="35"/>
      <c r="I25" s="34"/>
      <c r="J25" s="16">
        <v>3</v>
      </c>
      <c r="K25" s="35"/>
      <c r="L25" s="34"/>
      <c r="M25" s="16">
        <v>3</v>
      </c>
      <c r="N25" s="35"/>
      <c r="O25" s="34"/>
      <c r="P25" s="16">
        <v>0</v>
      </c>
      <c r="Q25" s="35"/>
      <c r="R25" s="34"/>
      <c r="S25" s="16">
        <v>3</v>
      </c>
      <c r="T25" s="35"/>
      <c r="U25" s="103"/>
      <c r="V25" s="16">
        <v>3</v>
      </c>
      <c r="W25" s="35"/>
      <c r="X25" s="40"/>
      <c r="Y25" s="17"/>
      <c r="Z25" s="41"/>
      <c r="AA25" s="165"/>
      <c r="AB25" s="161"/>
      <c r="AC25" s="162">
        <f>AC24/AD24</f>
        <v>1.3</v>
      </c>
      <c r="AD25" s="163"/>
      <c r="AE25" s="166">
        <f>AE24/AF24</f>
        <v>1.0866807610993658</v>
      </c>
      <c r="AF25" s="167"/>
      <c r="AG25" s="161"/>
    </row>
    <row r="28" spans="1:33" ht="18.75" x14ac:dyDescent="0.3">
      <c r="A28" s="1" t="s">
        <v>40</v>
      </c>
      <c r="F28" s="27"/>
      <c r="G28" s="12"/>
      <c r="H28" s="20" t="s">
        <v>70</v>
      </c>
      <c r="L28" s="20"/>
      <c r="M28" s="12"/>
      <c r="N28" s="20"/>
      <c r="O28" s="27"/>
      <c r="P28" s="1" t="s">
        <v>73</v>
      </c>
      <c r="S28" s="12"/>
      <c r="U28" s="20"/>
      <c r="W28" s="20"/>
      <c r="AA28" s="84"/>
      <c r="AB28" s="2"/>
      <c r="AC28" s="1" t="s">
        <v>71</v>
      </c>
      <c r="AF28" s="1"/>
      <c r="AG28" s="1"/>
    </row>
    <row r="29" spans="1:33" ht="15" customHeight="1" x14ac:dyDescent="0.25">
      <c r="K29" s="20"/>
      <c r="T29" s="20"/>
    </row>
  </sheetData>
  <mergeCells count="74">
    <mergeCell ref="AB8:AB9"/>
    <mergeCell ref="AA10:AA11"/>
    <mergeCell ref="AB10:AB11"/>
    <mergeCell ref="AA8:AA9"/>
    <mergeCell ref="I8:K9"/>
    <mergeCell ref="U8:W9"/>
    <mergeCell ref="R8:T9"/>
    <mergeCell ref="X8:Z9"/>
    <mergeCell ref="O8:Q9"/>
    <mergeCell ref="AG8:AG9"/>
    <mergeCell ref="A7:B7"/>
    <mergeCell ref="A10:A11"/>
    <mergeCell ref="B10:B11"/>
    <mergeCell ref="A8:A9"/>
    <mergeCell ref="F8:H9"/>
    <mergeCell ref="AE11:AF11"/>
    <mergeCell ref="AC8:AD9"/>
    <mergeCell ref="AE8:AF9"/>
    <mergeCell ref="B8:B9"/>
    <mergeCell ref="AC7:AG7"/>
    <mergeCell ref="C7:AB7"/>
    <mergeCell ref="AG10:AG11"/>
    <mergeCell ref="AC11:AD11"/>
    <mergeCell ref="L8:N9"/>
    <mergeCell ref="C8:E9"/>
    <mergeCell ref="AG20:AG21"/>
    <mergeCell ref="AB20:AB21"/>
    <mergeCell ref="AC21:AD21"/>
    <mergeCell ref="AC19:AD19"/>
    <mergeCell ref="AE21:AF21"/>
    <mergeCell ref="AG18:AG19"/>
    <mergeCell ref="AE19:AF19"/>
    <mergeCell ref="AB18:AB19"/>
    <mergeCell ref="AA12:AA13"/>
    <mergeCell ref="A12:A13"/>
    <mergeCell ref="AE15:AF15"/>
    <mergeCell ref="AE17:AF17"/>
    <mergeCell ref="B14:B15"/>
    <mergeCell ref="AC15:AD15"/>
    <mergeCell ref="AA16:AA17"/>
    <mergeCell ref="B16:B17"/>
    <mergeCell ref="AC13:AD13"/>
    <mergeCell ref="B12:B13"/>
    <mergeCell ref="AB12:AB13"/>
    <mergeCell ref="AG14:AG15"/>
    <mergeCell ref="AG16:AG17"/>
    <mergeCell ref="AE13:AF13"/>
    <mergeCell ref="AG12:AG13"/>
    <mergeCell ref="AB14:AB15"/>
    <mergeCell ref="AC17:AD17"/>
    <mergeCell ref="AB16:AB17"/>
    <mergeCell ref="A24:A25"/>
    <mergeCell ref="A22:A23"/>
    <mergeCell ref="B22:B23"/>
    <mergeCell ref="B24:B25"/>
    <mergeCell ref="AA14:AA15"/>
    <mergeCell ref="A14:A15"/>
    <mergeCell ref="A18:A19"/>
    <mergeCell ref="A20:A21"/>
    <mergeCell ref="B20:B21"/>
    <mergeCell ref="A16:A17"/>
    <mergeCell ref="B18:B19"/>
    <mergeCell ref="AA20:AA21"/>
    <mergeCell ref="AA18:AA19"/>
    <mergeCell ref="AG24:AG25"/>
    <mergeCell ref="AC25:AD25"/>
    <mergeCell ref="AA22:AA23"/>
    <mergeCell ref="AA24:AA25"/>
    <mergeCell ref="AG22:AG23"/>
    <mergeCell ref="AB22:AB23"/>
    <mergeCell ref="AB24:AB25"/>
    <mergeCell ref="AE25:AF25"/>
    <mergeCell ref="AE23:AF23"/>
    <mergeCell ref="AC23:AD23"/>
  </mergeCells>
  <phoneticPr fontId="0" type="noConversion"/>
  <pageMargins left="0.83" right="0.16" top="0.34" bottom="0" header="0.17" footer="0.31496062992125984"/>
  <pageSetup paperSize="9" orientation="landscape" horizontalDpi="4294967293" verticalDpi="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workbookViewId="0">
      <selection activeCell="X7" sqref="X7"/>
    </sheetView>
  </sheetViews>
  <sheetFormatPr defaultColWidth="8.85546875" defaultRowHeight="15" x14ac:dyDescent="0.25"/>
  <cols>
    <col min="1" max="1" width="3.140625" style="22" customWidth="1"/>
    <col min="2" max="2" width="22" style="22" customWidth="1"/>
    <col min="3" max="3" width="6" style="81" customWidth="1"/>
    <col min="4" max="4" width="6.28515625" style="81" customWidth="1"/>
    <col min="5" max="5" width="6.42578125" style="81" customWidth="1"/>
    <col min="6" max="6" width="6.28515625" style="22" customWidth="1"/>
    <col min="7" max="7" width="6" style="22" customWidth="1"/>
    <col min="8" max="8" width="6.7109375" style="22" customWidth="1"/>
    <col min="9" max="9" width="6.28515625" style="22" customWidth="1"/>
    <col min="10" max="10" width="6.42578125" style="22" customWidth="1"/>
    <col min="11" max="11" width="6.140625" style="22" customWidth="1"/>
    <col min="12" max="12" width="5" style="22" customWidth="1"/>
    <col min="13" max="13" width="6.42578125" style="22" customWidth="1"/>
    <col min="14" max="14" width="6.28515625" style="22" customWidth="1"/>
    <col min="15" max="15" width="5.42578125" style="22" customWidth="1"/>
    <col min="16" max="17" width="6.28515625" style="22" customWidth="1"/>
    <col min="18" max="18" width="5.7109375" style="81" customWidth="1"/>
    <col min="19" max="19" width="6" style="81" customWidth="1"/>
    <col min="20" max="20" width="7" style="22" customWidth="1"/>
    <col min="21" max="21" width="7.42578125" style="22" customWidth="1"/>
    <col min="22" max="16384" width="8.85546875" style="22"/>
  </cols>
  <sheetData>
    <row r="1" spans="1:23" ht="18" customHeight="1" thickBot="1" x14ac:dyDescent="0.3">
      <c r="H1" s="46" t="s">
        <v>19</v>
      </c>
      <c r="I1" s="46"/>
      <c r="J1" s="47"/>
    </row>
    <row r="2" spans="1:23" ht="18" customHeight="1" x14ac:dyDescent="0.25">
      <c r="A2" s="239" t="s">
        <v>0</v>
      </c>
      <c r="B2" s="152" t="s">
        <v>20</v>
      </c>
      <c r="C2" s="61"/>
      <c r="D2" s="82" t="s">
        <v>21</v>
      </c>
      <c r="E2" s="85"/>
      <c r="F2" s="51"/>
      <c r="G2" s="49" t="s">
        <v>22</v>
      </c>
      <c r="H2" s="52"/>
      <c r="I2" s="48"/>
      <c r="J2" s="49" t="s">
        <v>23</v>
      </c>
      <c r="K2" s="50"/>
      <c r="L2" s="48"/>
      <c r="M2" s="49" t="s">
        <v>24</v>
      </c>
      <c r="N2" s="50"/>
      <c r="O2" s="48"/>
      <c r="P2" s="49" t="s">
        <v>25</v>
      </c>
      <c r="Q2" s="50"/>
      <c r="R2" s="202" t="s">
        <v>26</v>
      </c>
      <c r="S2" s="203"/>
      <c r="T2" s="203"/>
      <c r="U2" s="204"/>
    </row>
    <row r="3" spans="1:23" ht="41.25" customHeight="1" x14ac:dyDescent="0.25">
      <c r="A3" s="240"/>
      <c r="B3" s="153"/>
      <c r="C3" s="220" t="s">
        <v>46</v>
      </c>
      <c r="D3" s="221"/>
      <c r="E3" s="222"/>
      <c r="F3" s="220" t="s">
        <v>47</v>
      </c>
      <c r="G3" s="221"/>
      <c r="H3" s="222"/>
      <c r="I3" s="220" t="s">
        <v>39</v>
      </c>
      <c r="J3" s="221"/>
      <c r="K3" s="222"/>
      <c r="L3" s="220" t="str">
        <f>Лист2!$AC$7</f>
        <v>г. Талдыкорган</v>
      </c>
      <c r="M3" s="221"/>
      <c r="N3" s="222"/>
      <c r="O3" s="220"/>
      <c r="P3" s="221"/>
      <c r="Q3" s="222"/>
      <c r="R3" s="205"/>
      <c r="S3" s="206"/>
      <c r="T3" s="206"/>
      <c r="U3" s="207"/>
    </row>
    <row r="4" spans="1:23" ht="18" customHeight="1" thickBot="1" x14ac:dyDescent="0.3">
      <c r="A4" s="240"/>
      <c r="B4" s="153"/>
      <c r="C4" s="228" t="s">
        <v>45</v>
      </c>
      <c r="D4" s="229"/>
      <c r="E4" s="230"/>
      <c r="F4" s="228" t="s">
        <v>48</v>
      </c>
      <c r="G4" s="229"/>
      <c r="H4" s="230"/>
      <c r="I4" s="225" t="s">
        <v>53</v>
      </c>
      <c r="J4" s="226"/>
      <c r="K4" s="227"/>
      <c r="L4" s="228" t="str">
        <f>Лист2!$A$7</f>
        <v>13.02-22.03.2021 г.</v>
      </c>
      <c r="M4" s="229"/>
      <c r="N4" s="230"/>
      <c r="O4" s="228"/>
      <c r="P4" s="229"/>
      <c r="Q4" s="230"/>
      <c r="R4" s="208"/>
      <c r="S4" s="209"/>
      <c r="T4" s="209"/>
      <c r="U4" s="210"/>
    </row>
    <row r="5" spans="1:23" ht="18" customHeight="1" x14ac:dyDescent="0.25">
      <c r="A5" s="240"/>
      <c r="B5" s="153"/>
      <c r="C5" s="197" t="s">
        <v>27</v>
      </c>
      <c r="D5" s="198"/>
      <c r="E5" s="86" t="s">
        <v>28</v>
      </c>
      <c r="F5" s="232" t="s">
        <v>27</v>
      </c>
      <c r="G5" s="233"/>
      <c r="H5" s="53" t="s">
        <v>28</v>
      </c>
      <c r="I5" s="231" t="s">
        <v>27</v>
      </c>
      <c r="J5" s="198"/>
      <c r="K5" s="53" t="s">
        <v>28</v>
      </c>
      <c r="L5" s="232" t="s">
        <v>27</v>
      </c>
      <c r="M5" s="233"/>
      <c r="N5" s="53" t="s">
        <v>28</v>
      </c>
      <c r="O5" s="197" t="s">
        <v>27</v>
      </c>
      <c r="P5" s="198"/>
      <c r="Q5" s="53" t="s">
        <v>28</v>
      </c>
      <c r="R5" s="197" t="s">
        <v>27</v>
      </c>
      <c r="S5" s="198"/>
      <c r="T5" s="53" t="s">
        <v>28</v>
      </c>
      <c r="U5" s="211" t="s">
        <v>29</v>
      </c>
    </row>
    <row r="6" spans="1:23" ht="18" customHeight="1" x14ac:dyDescent="0.25">
      <c r="A6" s="240"/>
      <c r="B6" s="153"/>
      <c r="C6" s="54" t="s">
        <v>30</v>
      </c>
      <c r="D6" s="66"/>
      <c r="E6" s="56" t="s">
        <v>31</v>
      </c>
      <c r="F6" s="54" t="s">
        <v>32</v>
      </c>
      <c r="G6" s="55"/>
      <c r="H6" s="56" t="s">
        <v>31</v>
      </c>
      <c r="I6" s="57" t="s">
        <v>30</v>
      </c>
      <c r="J6" s="55"/>
      <c r="K6" s="56" t="s">
        <v>31</v>
      </c>
      <c r="L6" s="54" t="s">
        <v>32</v>
      </c>
      <c r="M6" s="55"/>
      <c r="N6" s="56" t="s">
        <v>31</v>
      </c>
      <c r="O6" s="54" t="s">
        <v>30</v>
      </c>
      <c r="P6" s="58"/>
      <c r="Q6" s="56" t="s">
        <v>31</v>
      </c>
      <c r="R6" s="120" t="s">
        <v>32</v>
      </c>
      <c r="S6" s="125"/>
      <c r="T6" s="56" t="s">
        <v>31</v>
      </c>
      <c r="U6" s="211"/>
    </row>
    <row r="7" spans="1:23" ht="18" customHeight="1" thickBot="1" x14ac:dyDescent="0.3">
      <c r="A7" s="241"/>
      <c r="B7" s="154"/>
      <c r="C7" s="197" t="s">
        <v>33</v>
      </c>
      <c r="D7" s="198"/>
      <c r="E7" s="83" t="s">
        <v>34</v>
      </c>
      <c r="F7" s="228" t="s">
        <v>33</v>
      </c>
      <c r="G7" s="234"/>
      <c r="H7" s="59" t="s">
        <v>34</v>
      </c>
      <c r="I7" s="231" t="s">
        <v>33</v>
      </c>
      <c r="J7" s="198"/>
      <c r="K7" s="59" t="s">
        <v>34</v>
      </c>
      <c r="L7" s="228" t="s">
        <v>33</v>
      </c>
      <c r="M7" s="234"/>
      <c r="N7" s="143" t="s">
        <v>34</v>
      </c>
      <c r="O7" s="197" t="s">
        <v>33</v>
      </c>
      <c r="P7" s="198"/>
      <c r="Q7" s="59" t="s">
        <v>34</v>
      </c>
      <c r="R7" s="213" t="s">
        <v>33</v>
      </c>
      <c r="S7" s="214"/>
      <c r="T7" s="83" t="s">
        <v>34</v>
      </c>
      <c r="U7" s="212"/>
    </row>
    <row r="8" spans="1:23" ht="17.100000000000001" customHeight="1" x14ac:dyDescent="0.25">
      <c r="A8" s="235">
        <v>1</v>
      </c>
      <c r="B8" s="181" t="str">
        <f>Лист1!C10</f>
        <v>«Жетысу-2»                                    Алматинская область</v>
      </c>
      <c r="C8" s="74">
        <v>21</v>
      </c>
      <c r="D8" s="60">
        <v>556</v>
      </c>
      <c r="E8" s="223">
        <v>21</v>
      </c>
      <c r="F8" s="74">
        <v>21</v>
      </c>
      <c r="G8" s="60">
        <f>[1]Лист2!AE10</f>
        <v>526</v>
      </c>
      <c r="H8" s="223">
        <f>[1]Лист2!AA10</f>
        <v>21</v>
      </c>
      <c r="I8" s="74">
        <f>[2]Лист2!AC10</f>
        <v>21</v>
      </c>
      <c r="J8" s="60">
        <f>[2]Лист2!AE10</f>
        <v>559</v>
      </c>
      <c r="K8" s="223">
        <f>[2]Лист2!AA10</f>
        <v>20</v>
      </c>
      <c r="L8" s="74">
        <f>Лист2!AC10</f>
        <v>21</v>
      </c>
      <c r="M8" s="60">
        <f>Лист2!AE10</f>
        <v>525</v>
      </c>
      <c r="N8" s="223">
        <f>Лист2!AA10</f>
        <v>21</v>
      </c>
      <c r="O8" s="74"/>
      <c r="P8" s="60"/>
      <c r="Q8" s="223"/>
      <c r="R8" s="74">
        <f>C8+F8+I8+L8+O8</f>
        <v>84</v>
      </c>
      <c r="S8" s="60">
        <f>D8+G8+J8+M8+P8</f>
        <v>2166</v>
      </c>
      <c r="T8" s="243">
        <f>E8+H8+K8+N8+Q8</f>
        <v>83</v>
      </c>
      <c r="U8" s="215"/>
    </row>
    <row r="9" spans="1:23" ht="17.100000000000001" customHeight="1" thickBot="1" x14ac:dyDescent="0.3">
      <c r="A9" s="236"/>
      <c r="B9" s="238"/>
      <c r="C9" s="87">
        <v>2</v>
      </c>
      <c r="D9" s="63">
        <v>320</v>
      </c>
      <c r="E9" s="224"/>
      <c r="F9" s="87">
        <v>0</v>
      </c>
      <c r="G9" s="63">
        <f>[1]Лист2!AF10</f>
        <v>325</v>
      </c>
      <c r="H9" s="224"/>
      <c r="I9" s="87">
        <f>[2]Лист2!AD10</f>
        <v>2</v>
      </c>
      <c r="J9" s="63">
        <f>[2]Лист2!AF10</f>
        <v>350</v>
      </c>
      <c r="K9" s="224"/>
      <c r="L9" s="87">
        <f>Лист2!AD10</f>
        <v>0</v>
      </c>
      <c r="M9" s="63">
        <f>Лист2!AF10</f>
        <v>354</v>
      </c>
      <c r="N9" s="224"/>
      <c r="O9" s="87"/>
      <c r="P9" s="63"/>
      <c r="Q9" s="224"/>
      <c r="R9" s="64">
        <f>C9+F9+I9+L9+O9</f>
        <v>4</v>
      </c>
      <c r="S9" s="63">
        <f>D9+G9+J9+M9+P9</f>
        <v>1349</v>
      </c>
      <c r="T9" s="244"/>
      <c r="U9" s="216"/>
    </row>
    <row r="10" spans="1:23" ht="17.100000000000001" customHeight="1" thickTop="1" thickBot="1" x14ac:dyDescent="0.3">
      <c r="A10" s="237"/>
      <c r="B10" s="182"/>
      <c r="C10" s="88">
        <f>C8/C9</f>
        <v>10.5</v>
      </c>
      <c r="D10" s="65">
        <f>D8/D9</f>
        <v>1.7375</v>
      </c>
      <c r="E10" s="72">
        <v>7</v>
      </c>
      <c r="F10" s="88" t="e">
        <f>F8/F9</f>
        <v>#DIV/0!</v>
      </c>
      <c r="G10" s="65">
        <f>G8/G9</f>
        <v>1.6184615384615384</v>
      </c>
      <c r="H10" s="72">
        <f>[1]Лист2!AB10</f>
        <v>7</v>
      </c>
      <c r="I10" s="88">
        <f>I8/I9</f>
        <v>10.5</v>
      </c>
      <c r="J10" s="65">
        <f>J8/J9</f>
        <v>1.5971428571428572</v>
      </c>
      <c r="K10" s="72">
        <f>[2]Лист2!AB10</f>
        <v>7</v>
      </c>
      <c r="L10" s="88" t="e">
        <f>L8/L9</f>
        <v>#DIV/0!</v>
      </c>
      <c r="M10" s="65">
        <f>M8/M9</f>
        <v>1.4830508474576272</v>
      </c>
      <c r="N10" s="72">
        <f>Лист2!AB10</f>
        <v>7</v>
      </c>
      <c r="O10" s="88"/>
      <c r="P10" s="65"/>
      <c r="Q10" s="72"/>
      <c r="R10" s="120">
        <f>R8/R9</f>
        <v>21</v>
      </c>
      <c r="S10" s="126">
        <f>S8/S9</f>
        <v>1.6056338028169015</v>
      </c>
      <c r="T10" s="122">
        <f>E10+H10+K10+N10+Q10</f>
        <v>28</v>
      </c>
      <c r="U10" s="217"/>
    </row>
    <row r="11" spans="1:23" ht="17.100000000000001" customHeight="1" x14ac:dyDescent="0.25">
      <c r="A11" s="235">
        <v>2</v>
      </c>
      <c r="B11" s="181" t="str">
        <f>Лист1!C12</f>
        <v>«Алматы-2»                                            г.Алматы</v>
      </c>
      <c r="C11" s="81">
        <v>11</v>
      </c>
      <c r="D11" s="68">
        <v>472</v>
      </c>
      <c r="E11" s="223">
        <v>10</v>
      </c>
      <c r="F11" s="81">
        <f>[1]Лист2!AC12</f>
        <v>14</v>
      </c>
      <c r="G11" s="68">
        <f>[1]Лист2!AE12</f>
        <v>555</v>
      </c>
      <c r="H11" s="223">
        <f>[1]Лист2!AA12</f>
        <v>11</v>
      </c>
      <c r="I11" s="81">
        <f>[2]Лист2!AC12</f>
        <v>18</v>
      </c>
      <c r="J11" s="68">
        <f>[2]Лист2!AE12</f>
        <v>618</v>
      </c>
      <c r="K11" s="223">
        <f>[2]Лист2!AA12</f>
        <v>17</v>
      </c>
      <c r="L11" s="81">
        <f>Лист2!AC12</f>
        <v>15</v>
      </c>
      <c r="M11" s="68">
        <f>Лист2!AE12</f>
        <v>485</v>
      </c>
      <c r="N11" s="223">
        <f>Лист2!AA12</f>
        <v>15</v>
      </c>
      <c r="O11" s="81"/>
      <c r="P11" s="68"/>
      <c r="Q11" s="223"/>
      <c r="R11" s="74">
        <f>C11+F11+I11+L11+O11</f>
        <v>58</v>
      </c>
      <c r="S11" s="60">
        <f>D11+G11+J11+M11+P11</f>
        <v>2130</v>
      </c>
      <c r="T11" s="218">
        <f>E11+H11+K11+N11+Q11</f>
        <v>53</v>
      </c>
      <c r="U11" s="199"/>
    </row>
    <row r="12" spans="1:23" ht="17.100000000000001" customHeight="1" thickBot="1" x14ac:dyDescent="0.3">
      <c r="A12" s="236"/>
      <c r="B12" s="238"/>
      <c r="C12" s="64">
        <v>13</v>
      </c>
      <c r="D12" s="63">
        <v>510</v>
      </c>
      <c r="E12" s="224"/>
      <c r="F12" s="64">
        <f>[1]Лист2!AD12</f>
        <v>12</v>
      </c>
      <c r="G12" s="63">
        <f>[1]Лист2!AF12</f>
        <v>515</v>
      </c>
      <c r="H12" s="224"/>
      <c r="I12" s="64">
        <f>[2]Лист2!AD12</f>
        <v>8</v>
      </c>
      <c r="J12" s="63">
        <f>[2]Лист2!AF12</f>
        <v>521</v>
      </c>
      <c r="K12" s="224"/>
      <c r="L12" s="64">
        <f>Лист2!AD12</f>
        <v>6</v>
      </c>
      <c r="M12" s="63">
        <f>Лист2!AF12</f>
        <v>427</v>
      </c>
      <c r="N12" s="224"/>
      <c r="O12" s="64"/>
      <c r="P12" s="63"/>
      <c r="Q12" s="224"/>
      <c r="R12" s="64">
        <f>C12+F12+I12+L12+O12</f>
        <v>39</v>
      </c>
      <c r="S12" s="63">
        <f>D12+G12+J12+M12+P12</f>
        <v>1973</v>
      </c>
      <c r="T12" s="219"/>
      <c r="U12" s="200"/>
      <c r="W12" s="69"/>
    </row>
    <row r="13" spans="1:23" ht="17.100000000000001" customHeight="1" thickTop="1" thickBot="1" x14ac:dyDescent="0.3">
      <c r="A13" s="237"/>
      <c r="B13" s="182"/>
      <c r="C13" s="70">
        <f>C11/C12</f>
        <v>0.84615384615384615</v>
      </c>
      <c r="D13" s="70">
        <f>D11/D12</f>
        <v>0.92549019607843142</v>
      </c>
      <c r="E13" s="71">
        <v>3</v>
      </c>
      <c r="F13" s="70">
        <f>F11/F12</f>
        <v>1.1666666666666667</v>
      </c>
      <c r="G13" s="66">
        <f>G11/G12</f>
        <v>1.0776699029126213</v>
      </c>
      <c r="H13" s="71">
        <f>[1]Лист2!AB12</f>
        <v>3</v>
      </c>
      <c r="I13" s="70">
        <f>I11/I12</f>
        <v>2.25</v>
      </c>
      <c r="J13" s="66">
        <f>J11/J12</f>
        <v>1.1861804222648753</v>
      </c>
      <c r="K13" s="71">
        <f>[2]Лист2!AB12</f>
        <v>6</v>
      </c>
      <c r="L13" s="70">
        <f>L11/L12</f>
        <v>2.5</v>
      </c>
      <c r="M13" s="66">
        <f>M11/M12</f>
        <v>1.135831381733021</v>
      </c>
      <c r="N13" s="71">
        <f>Лист2!AB12</f>
        <v>5</v>
      </c>
      <c r="O13" s="70"/>
      <c r="P13" s="66"/>
      <c r="Q13" s="71"/>
      <c r="R13" s="127">
        <f>R11/R12</f>
        <v>1.4871794871794872</v>
      </c>
      <c r="S13" s="126">
        <f>S11/S12</f>
        <v>1.0795742524075014</v>
      </c>
      <c r="T13" s="122">
        <f>E13+H13+K13+N13+Q13</f>
        <v>17</v>
      </c>
      <c r="U13" s="201"/>
    </row>
    <row r="14" spans="1:23" ht="17.100000000000001" customHeight="1" x14ac:dyDescent="0.25">
      <c r="A14" s="235">
        <v>3</v>
      </c>
      <c r="B14" s="181" t="str">
        <f>Лист1!C14</f>
        <v>«Иртыш-Казхром-2»                               Павлодарская область</v>
      </c>
      <c r="C14" s="74">
        <v>17</v>
      </c>
      <c r="D14" s="60">
        <v>588</v>
      </c>
      <c r="E14" s="223">
        <v>14</v>
      </c>
      <c r="F14" s="74">
        <f>[1]Лист2!AC14</f>
        <v>16</v>
      </c>
      <c r="G14" s="60">
        <f>[1]Лист2!AE14</f>
        <v>582</v>
      </c>
      <c r="H14" s="223">
        <f>[1]Лист2!AA14</f>
        <v>15</v>
      </c>
      <c r="I14" s="74">
        <f>[2]Лист2!AC14</f>
        <v>14</v>
      </c>
      <c r="J14" s="60">
        <f>[2]Лист2!AE14</f>
        <v>515</v>
      </c>
      <c r="K14" s="223">
        <f>[2]Лист2!AA14</f>
        <v>13</v>
      </c>
      <c r="L14" s="74">
        <f>Лист2!AC14</f>
        <v>8</v>
      </c>
      <c r="M14" s="60">
        <f>Лист2!AE14</f>
        <v>459</v>
      </c>
      <c r="N14" s="223">
        <f>Лист2!AA14</f>
        <v>6</v>
      </c>
      <c r="O14" s="74"/>
      <c r="P14" s="60"/>
      <c r="Q14" s="223"/>
      <c r="R14" s="74">
        <f>C14+F14+I14+L14+O14</f>
        <v>55</v>
      </c>
      <c r="S14" s="60">
        <f>D14+G14+J14+M14+P14</f>
        <v>2144</v>
      </c>
      <c r="T14" s="218">
        <f>E14+H14+K14+N14+Q14</f>
        <v>48</v>
      </c>
      <c r="U14" s="199"/>
    </row>
    <row r="15" spans="1:23" ht="17.100000000000001" customHeight="1" thickBot="1" x14ac:dyDescent="0.3">
      <c r="A15" s="236"/>
      <c r="B15" s="238"/>
      <c r="C15" s="64">
        <v>10</v>
      </c>
      <c r="D15" s="63">
        <v>514</v>
      </c>
      <c r="E15" s="224"/>
      <c r="F15" s="64">
        <f>[1]Лист2!AD14</f>
        <v>9</v>
      </c>
      <c r="G15" s="63">
        <f>[1]Лист2!AF14</f>
        <v>519</v>
      </c>
      <c r="H15" s="224"/>
      <c r="I15" s="64">
        <f>[2]Лист2!AD14</f>
        <v>9</v>
      </c>
      <c r="J15" s="63">
        <f>[2]Лист2!AF14</f>
        <v>472</v>
      </c>
      <c r="K15" s="224"/>
      <c r="L15" s="64">
        <f>Лист2!AD14</f>
        <v>15</v>
      </c>
      <c r="M15" s="63">
        <f>Лист2!AF14</f>
        <v>510</v>
      </c>
      <c r="N15" s="224"/>
      <c r="O15" s="64"/>
      <c r="P15" s="63"/>
      <c r="Q15" s="224"/>
      <c r="R15" s="64">
        <f>C15+F15+I15+L15+O15</f>
        <v>43</v>
      </c>
      <c r="S15" s="63">
        <f>D15+G15+J15+M15+P15</f>
        <v>2015</v>
      </c>
      <c r="T15" s="219"/>
      <c r="U15" s="200"/>
    </row>
    <row r="16" spans="1:23" ht="17.100000000000001" customHeight="1" thickTop="1" thickBot="1" x14ac:dyDescent="0.3">
      <c r="A16" s="237"/>
      <c r="B16" s="182"/>
      <c r="C16" s="66">
        <f>C14/C15</f>
        <v>1.7</v>
      </c>
      <c r="D16" s="66">
        <f>D14/D15</f>
        <v>1.1439688715953307</v>
      </c>
      <c r="E16" s="72">
        <v>5</v>
      </c>
      <c r="F16" s="66">
        <f>F14/F15</f>
        <v>1.7777777777777777</v>
      </c>
      <c r="G16" s="66">
        <f>G14/G15</f>
        <v>1.1213872832369942</v>
      </c>
      <c r="H16" s="72">
        <f>[1]Лист2!AB14</f>
        <v>5</v>
      </c>
      <c r="I16" s="66">
        <f>I14/I15</f>
        <v>1.5555555555555556</v>
      </c>
      <c r="J16" s="66">
        <f>J14/J15</f>
        <v>1.0911016949152543</v>
      </c>
      <c r="K16" s="72">
        <f>[2]Лист2!AB14</f>
        <v>4</v>
      </c>
      <c r="L16" s="66">
        <f>L14/L15</f>
        <v>0.53333333333333333</v>
      </c>
      <c r="M16" s="66">
        <f>M14/M15</f>
        <v>0.9</v>
      </c>
      <c r="N16" s="72">
        <f>Лист2!AB14</f>
        <v>2</v>
      </c>
      <c r="O16" s="66"/>
      <c r="P16" s="66"/>
      <c r="Q16" s="72"/>
      <c r="R16" s="127">
        <f>R14/R15</f>
        <v>1.2790697674418605</v>
      </c>
      <c r="S16" s="126">
        <f>S14/S15</f>
        <v>1.0640198511166252</v>
      </c>
      <c r="T16" s="122">
        <f>E16+H16+K16+N16+Q16</f>
        <v>16</v>
      </c>
      <c r="U16" s="201"/>
    </row>
    <row r="17" spans="1:21" ht="17.100000000000001" customHeight="1" x14ac:dyDescent="0.25">
      <c r="A17" s="235">
        <v>4</v>
      </c>
      <c r="B17" s="181" t="str">
        <f>Лист1!C16</f>
        <v>«Алтай-3»                                            г.Семей, ВКО</v>
      </c>
      <c r="C17" s="61">
        <v>10</v>
      </c>
      <c r="D17" s="60">
        <v>473</v>
      </c>
      <c r="E17" s="223">
        <v>8</v>
      </c>
      <c r="F17" s="61">
        <f>[1]Лист2!AC16</f>
        <v>5</v>
      </c>
      <c r="G17" s="60">
        <f>[1]Лист2!AE16</f>
        <v>431</v>
      </c>
      <c r="H17" s="223">
        <f>[1]Лист2!AA16</f>
        <v>4</v>
      </c>
      <c r="I17" s="61">
        <f>[2]Лист2!AC16</f>
        <v>3</v>
      </c>
      <c r="J17" s="60">
        <f>[2]Лист2!AE16</f>
        <v>440</v>
      </c>
      <c r="K17" s="223">
        <f>[2]Лист2!AA16</f>
        <v>0</v>
      </c>
      <c r="L17" s="61">
        <f>Лист2!AC16</f>
        <v>9</v>
      </c>
      <c r="M17" s="60">
        <f>Лист2!AE16</f>
        <v>523</v>
      </c>
      <c r="N17" s="223">
        <f>Лист2!AA16</f>
        <v>6</v>
      </c>
      <c r="O17" s="61"/>
      <c r="P17" s="60"/>
      <c r="Q17" s="223"/>
      <c r="R17" s="74">
        <f>C17+F17+I17+L17+O17</f>
        <v>27</v>
      </c>
      <c r="S17" s="60">
        <f>D17+G17+J17+M17+P17</f>
        <v>1867</v>
      </c>
      <c r="T17" s="218">
        <f>E17+H17+K17+N17+Q17</f>
        <v>18</v>
      </c>
      <c r="U17" s="199"/>
    </row>
    <row r="18" spans="1:21" ht="17.100000000000001" customHeight="1" thickBot="1" x14ac:dyDescent="0.3">
      <c r="A18" s="236"/>
      <c r="B18" s="238"/>
      <c r="C18" s="64">
        <v>15</v>
      </c>
      <c r="D18" s="63">
        <v>553</v>
      </c>
      <c r="E18" s="224"/>
      <c r="F18" s="64">
        <f>[1]Лист2!AD16</f>
        <v>18</v>
      </c>
      <c r="G18" s="63">
        <f>[1]Лист2!AF16</f>
        <v>529</v>
      </c>
      <c r="H18" s="224"/>
      <c r="I18" s="64">
        <f>[2]Лист2!AD16</f>
        <v>21</v>
      </c>
      <c r="J18" s="63">
        <f>[2]Лист2!AF16</f>
        <v>589</v>
      </c>
      <c r="K18" s="224"/>
      <c r="L18" s="64">
        <f>Лист2!AD16</f>
        <v>18</v>
      </c>
      <c r="M18" s="63">
        <f>Лист2!AF16</f>
        <v>610</v>
      </c>
      <c r="N18" s="224"/>
      <c r="O18" s="64"/>
      <c r="P18" s="63"/>
      <c r="Q18" s="224"/>
      <c r="R18" s="64">
        <f>C18+F18+I18+L18+O18</f>
        <v>72</v>
      </c>
      <c r="S18" s="63">
        <f>D18+G18+J18+M18+P18</f>
        <v>2281</v>
      </c>
      <c r="T18" s="219"/>
      <c r="U18" s="200"/>
    </row>
    <row r="19" spans="1:21" ht="17.100000000000001" customHeight="1" thickTop="1" thickBot="1" x14ac:dyDescent="0.3">
      <c r="A19" s="237"/>
      <c r="B19" s="182"/>
      <c r="C19" s="75">
        <f>C17/C18</f>
        <v>0.66666666666666663</v>
      </c>
      <c r="D19" s="65">
        <f>D17/D18</f>
        <v>0.8553345388788427</v>
      </c>
      <c r="E19" s="72">
        <v>3</v>
      </c>
      <c r="F19" s="75">
        <f>F17/F18</f>
        <v>0.27777777777777779</v>
      </c>
      <c r="G19" s="65">
        <f>G17/G18</f>
        <v>0.81474480151228734</v>
      </c>
      <c r="H19" s="72">
        <f>[1]Лист2!AB16</f>
        <v>1</v>
      </c>
      <c r="I19" s="75">
        <f>I17/I18</f>
        <v>0.14285714285714285</v>
      </c>
      <c r="J19" s="65">
        <f>J17/J18</f>
        <v>0.74702886247877764</v>
      </c>
      <c r="K19" s="72">
        <f>[2]Лист2!AB16</f>
        <v>0</v>
      </c>
      <c r="L19" s="75">
        <f>L17/L18</f>
        <v>0.5</v>
      </c>
      <c r="M19" s="65">
        <f>M17/M18</f>
        <v>0.85737704918032787</v>
      </c>
      <c r="N19" s="72">
        <f>Лист2!AB16</f>
        <v>2</v>
      </c>
      <c r="O19" s="75"/>
      <c r="P19" s="65"/>
      <c r="Q19" s="72"/>
      <c r="R19" s="120">
        <f>R17/R18</f>
        <v>0.375</v>
      </c>
      <c r="S19" s="126">
        <f>S17/S18</f>
        <v>0.81850065760631308</v>
      </c>
      <c r="T19" s="122">
        <f>E19+H19+K19+N19+Q19</f>
        <v>6</v>
      </c>
      <c r="U19" s="201"/>
    </row>
    <row r="20" spans="1:21" ht="17.100000000000001" customHeight="1" x14ac:dyDescent="0.25">
      <c r="A20" s="235">
        <v>5</v>
      </c>
      <c r="B20" s="173" t="str">
        <f>Лист1!C18</f>
        <v>«Куаныш-2»                                                    СКО</v>
      </c>
      <c r="C20" s="74">
        <v>19</v>
      </c>
      <c r="D20" s="60">
        <v>583</v>
      </c>
      <c r="E20" s="223">
        <v>18</v>
      </c>
      <c r="F20" s="74">
        <f>[1]Лист2!AC18</f>
        <v>18</v>
      </c>
      <c r="G20" s="60">
        <f>[1]Лист2!AE18</f>
        <v>566</v>
      </c>
      <c r="H20" s="223">
        <f>[1]Лист2!AA18</f>
        <v>17</v>
      </c>
      <c r="I20" s="74">
        <f>[2]Лист2!AC18</f>
        <v>14</v>
      </c>
      <c r="J20" s="60">
        <f>[2]Лист2!AE18</f>
        <v>564</v>
      </c>
      <c r="K20" s="223">
        <f>[2]Лист2!AA18</f>
        <v>11</v>
      </c>
      <c r="L20" s="74">
        <f>Лист2!AC18</f>
        <v>18</v>
      </c>
      <c r="M20" s="60">
        <f>Лист2!AE18</f>
        <v>550</v>
      </c>
      <c r="N20" s="223">
        <f>Лист2!AA18</f>
        <v>18</v>
      </c>
      <c r="O20" s="74"/>
      <c r="P20" s="60"/>
      <c r="Q20" s="223"/>
      <c r="R20" s="74">
        <f>C20+F20+I20+L20+O20</f>
        <v>69</v>
      </c>
      <c r="S20" s="60">
        <f>D20+G20+J20+M20+P20</f>
        <v>2263</v>
      </c>
      <c r="T20" s="218">
        <f>E20+H20+K20+N20+Q20</f>
        <v>64</v>
      </c>
      <c r="U20" s="199"/>
    </row>
    <row r="21" spans="1:21" ht="17.100000000000001" customHeight="1" thickBot="1" x14ac:dyDescent="0.3">
      <c r="A21" s="236"/>
      <c r="B21" s="242"/>
      <c r="C21" s="64">
        <v>5</v>
      </c>
      <c r="D21" s="63">
        <v>415</v>
      </c>
      <c r="E21" s="224"/>
      <c r="F21" s="64">
        <f>[1]Лист2!AD18</f>
        <v>6</v>
      </c>
      <c r="G21" s="63">
        <f>[1]Лист2!AF18</f>
        <v>448</v>
      </c>
      <c r="H21" s="224"/>
      <c r="I21" s="64">
        <f>[2]Лист2!AD18</f>
        <v>12</v>
      </c>
      <c r="J21" s="63">
        <f>[2]Лист2!AF18</f>
        <v>549</v>
      </c>
      <c r="K21" s="224"/>
      <c r="L21" s="64">
        <f>Лист2!AD18</f>
        <v>5</v>
      </c>
      <c r="M21" s="63">
        <f>Лист2!AF18</f>
        <v>405</v>
      </c>
      <c r="N21" s="224"/>
      <c r="O21" s="64"/>
      <c r="P21" s="63"/>
      <c r="Q21" s="224"/>
      <c r="R21" s="64">
        <f>C21+F21+I21+L21+O21</f>
        <v>28</v>
      </c>
      <c r="S21" s="63">
        <f>D21+G21+J21+M21+P21</f>
        <v>1817</v>
      </c>
      <c r="T21" s="219"/>
      <c r="U21" s="200"/>
    </row>
    <row r="22" spans="1:21" ht="17.100000000000001" customHeight="1" thickTop="1" thickBot="1" x14ac:dyDescent="0.3">
      <c r="A22" s="237"/>
      <c r="B22" s="179"/>
      <c r="C22" s="120">
        <f>C20/C21</f>
        <v>3.8</v>
      </c>
      <c r="D22" s="66">
        <f>D20/D21</f>
        <v>1.4048192771084338</v>
      </c>
      <c r="E22" s="121">
        <v>6</v>
      </c>
      <c r="F22" s="120">
        <f>F20/F21</f>
        <v>3</v>
      </c>
      <c r="G22" s="66">
        <f>G20/G21</f>
        <v>1.2633928571428572</v>
      </c>
      <c r="H22" s="121">
        <f>[1]Лист2!AB18</f>
        <v>6</v>
      </c>
      <c r="I22" s="120">
        <f>I20/I21</f>
        <v>1.1666666666666667</v>
      </c>
      <c r="J22" s="66">
        <f>J20/J21</f>
        <v>1.0273224043715847</v>
      </c>
      <c r="K22" s="121">
        <f>[2]Лист2!AB18</f>
        <v>3</v>
      </c>
      <c r="L22" s="120">
        <f>L20/L21</f>
        <v>3.6</v>
      </c>
      <c r="M22" s="66">
        <f>M20/M21</f>
        <v>1.3580246913580247</v>
      </c>
      <c r="N22" s="121">
        <f>Лист2!AB18</f>
        <v>6</v>
      </c>
      <c r="O22" s="120"/>
      <c r="P22" s="66"/>
      <c r="Q22" s="121"/>
      <c r="R22" s="127">
        <f>R20/R21</f>
        <v>2.4642857142857144</v>
      </c>
      <c r="S22" s="126">
        <f>S20/S21</f>
        <v>1.2454595487066593</v>
      </c>
      <c r="T22" s="122">
        <f>E22+H22+K22+N22+Q22</f>
        <v>21</v>
      </c>
      <c r="U22" s="201"/>
    </row>
    <row r="23" spans="1:21" ht="17.100000000000001" customHeight="1" x14ac:dyDescent="0.25">
      <c r="A23" s="235">
        <v>6</v>
      </c>
      <c r="B23" s="173" t="str">
        <f>Лист1!C20</f>
        <v>«Ару Астана-Нур-Султан-2»                                                 г. Нур-Султан</v>
      </c>
      <c r="C23" s="74">
        <v>0</v>
      </c>
      <c r="D23" s="60">
        <v>286</v>
      </c>
      <c r="E23" s="223">
        <v>0</v>
      </c>
      <c r="F23" s="74">
        <f>[1]Лист2!AC20</f>
        <v>2</v>
      </c>
      <c r="G23" s="60">
        <f>[1]Лист2!AE20</f>
        <v>385</v>
      </c>
      <c r="H23" s="223">
        <f>[1]Лист2!AA20</f>
        <v>0</v>
      </c>
      <c r="I23" s="74">
        <f>[2]Лист2!AC20</f>
        <v>4</v>
      </c>
      <c r="J23" s="60">
        <f>[2]Лист2!AE20</f>
        <v>371</v>
      </c>
      <c r="K23" s="223">
        <f>[2]Лист2!AA20</f>
        <v>3</v>
      </c>
      <c r="L23" s="74">
        <f>Лист2!AC20</f>
        <v>3</v>
      </c>
      <c r="M23" s="60">
        <f>Лист2!AE20</f>
        <v>370</v>
      </c>
      <c r="N23" s="223">
        <f>Лист2!AA20</f>
        <v>2</v>
      </c>
      <c r="O23" s="74"/>
      <c r="P23" s="60"/>
      <c r="Q23" s="223"/>
      <c r="R23" s="128">
        <f>C23+F23+I23+L23+O23</f>
        <v>9</v>
      </c>
      <c r="S23" s="129">
        <f>D23+G23+J23+M23+P23</f>
        <v>1412</v>
      </c>
      <c r="T23" s="245">
        <f>E23+H23+K23+N23+Q23</f>
        <v>5</v>
      </c>
      <c r="U23" s="199"/>
    </row>
    <row r="24" spans="1:21" ht="17.100000000000001" customHeight="1" thickBot="1" x14ac:dyDescent="0.3">
      <c r="A24" s="236"/>
      <c r="B24" s="242"/>
      <c r="C24" s="64">
        <v>21</v>
      </c>
      <c r="D24" s="63">
        <v>527</v>
      </c>
      <c r="E24" s="224"/>
      <c r="F24" s="64">
        <f>[1]Лист2!AD20</f>
        <v>21</v>
      </c>
      <c r="G24" s="63">
        <f>[1]Лист2!AF20</f>
        <v>562</v>
      </c>
      <c r="H24" s="224"/>
      <c r="I24" s="64">
        <f>[2]Лист2!AD20</f>
        <v>19</v>
      </c>
      <c r="J24" s="63">
        <f>[2]Лист2!AF20</f>
        <v>574</v>
      </c>
      <c r="K24" s="224"/>
      <c r="L24" s="64">
        <f>Лист2!AD20</f>
        <v>20</v>
      </c>
      <c r="M24" s="63">
        <f>Лист2!AF20</f>
        <v>556</v>
      </c>
      <c r="N24" s="224"/>
      <c r="O24" s="64"/>
      <c r="P24" s="63"/>
      <c r="Q24" s="224"/>
      <c r="R24" s="130">
        <f>C24+F24+I24+L24+O24</f>
        <v>81</v>
      </c>
      <c r="S24" s="131">
        <f>D24+G24+J24+M24+P24</f>
        <v>2219</v>
      </c>
      <c r="T24" s="246"/>
      <c r="U24" s="200"/>
    </row>
    <row r="25" spans="1:21" ht="17.100000000000001" customHeight="1" thickTop="1" thickBot="1" x14ac:dyDescent="0.3">
      <c r="A25" s="237"/>
      <c r="B25" s="179"/>
      <c r="C25" s="75">
        <f>C23/C24</f>
        <v>0</v>
      </c>
      <c r="D25" s="65">
        <f>D23/D24</f>
        <v>0.54269449715370022</v>
      </c>
      <c r="E25" s="72">
        <v>0</v>
      </c>
      <c r="F25" s="75">
        <f>F23/F24</f>
        <v>9.5238095238095233E-2</v>
      </c>
      <c r="G25" s="65">
        <f>G23/G24</f>
        <v>0.68505338078291811</v>
      </c>
      <c r="H25" s="72">
        <f>[1]Лист2!AB20</f>
        <v>0</v>
      </c>
      <c r="I25" s="75">
        <f>I23/I24</f>
        <v>0.21052631578947367</v>
      </c>
      <c r="J25" s="65">
        <f>J23/J24</f>
        <v>0.64634146341463417</v>
      </c>
      <c r="K25" s="72">
        <f>[2]Лист2!AB20</f>
        <v>1</v>
      </c>
      <c r="L25" s="75">
        <f>L23/L24</f>
        <v>0.15</v>
      </c>
      <c r="M25" s="65">
        <f>M23/M24</f>
        <v>0.66546762589928055</v>
      </c>
      <c r="N25" s="72">
        <f>Лист2!AB20</f>
        <v>1</v>
      </c>
      <c r="O25" s="75"/>
      <c r="P25" s="65"/>
      <c r="Q25" s="72"/>
      <c r="R25" s="132">
        <f>R23/R24</f>
        <v>0.1111111111111111</v>
      </c>
      <c r="S25" s="133">
        <f>S23/S24</f>
        <v>0.63632266786840919</v>
      </c>
      <c r="T25" s="124">
        <f>E25+H25+K25+N25+Q25</f>
        <v>2</v>
      </c>
      <c r="U25" s="201"/>
    </row>
    <row r="26" spans="1:21" ht="17.100000000000001" customHeight="1" x14ac:dyDescent="0.25">
      <c r="A26" s="235">
        <v>7</v>
      </c>
      <c r="B26" s="173" t="str">
        <f>Лист1!C22</f>
        <v>«Караганда-2»                         Карагандинская область</v>
      </c>
      <c r="C26" s="89">
        <v>6</v>
      </c>
      <c r="D26" s="68">
        <v>484</v>
      </c>
      <c r="E26" s="223">
        <v>3</v>
      </c>
      <c r="F26" s="89">
        <f>[1]Лист2!AC22</f>
        <v>9</v>
      </c>
      <c r="G26" s="68">
        <f>[1]Лист2!AE22</f>
        <v>506</v>
      </c>
      <c r="H26" s="223">
        <f>[1]Лист2!AA22</f>
        <v>6</v>
      </c>
      <c r="I26" s="89">
        <f>[2]Лист2!AC22</f>
        <v>11</v>
      </c>
      <c r="J26" s="68">
        <f>[2]Лист2!AE22</f>
        <v>561</v>
      </c>
      <c r="K26" s="223">
        <f>[2]Лист2!AA22</f>
        <v>8</v>
      </c>
      <c r="L26" s="89">
        <f>Лист2!AC22</f>
        <v>5</v>
      </c>
      <c r="M26" s="68">
        <f>Лист2!AE22</f>
        <v>448</v>
      </c>
      <c r="N26" s="223">
        <f>Лист2!AA22</f>
        <v>4</v>
      </c>
      <c r="O26" s="89"/>
      <c r="P26" s="68"/>
      <c r="Q26" s="223"/>
      <c r="R26" s="89">
        <f>C26+F26+I26+L26+O26</f>
        <v>31</v>
      </c>
      <c r="S26" s="68">
        <f>D26+G26+J26+M26+P26</f>
        <v>1999</v>
      </c>
      <c r="T26" s="247">
        <f>E26+H26+K26+N26+Q26</f>
        <v>21</v>
      </c>
      <c r="U26" s="199"/>
    </row>
    <row r="27" spans="1:21" ht="17.100000000000001" customHeight="1" thickBot="1" x14ac:dyDescent="0.3">
      <c r="A27" s="236"/>
      <c r="B27" s="242"/>
      <c r="C27" s="64">
        <v>18</v>
      </c>
      <c r="D27" s="63">
        <v>557</v>
      </c>
      <c r="E27" s="224"/>
      <c r="F27" s="64">
        <f>[1]Лист2!AD22</f>
        <v>18</v>
      </c>
      <c r="G27" s="63">
        <f>[1]Лист2!AF22</f>
        <v>598</v>
      </c>
      <c r="H27" s="224"/>
      <c r="I27" s="64">
        <f>[2]Лист2!AD22</f>
        <v>16</v>
      </c>
      <c r="J27" s="63">
        <f>[2]Лист2!AF22</f>
        <v>609</v>
      </c>
      <c r="K27" s="224"/>
      <c r="L27" s="64">
        <f>Лист2!AD22</f>
        <v>18</v>
      </c>
      <c r="M27" s="63">
        <f>Лист2!AF22</f>
        <v>539</v>
      </c>
      <c r="N27" s="224"/>
      <c r="O27" s="64"/>
      <c r="P27" s="63"/>
      <c r="Q27" s="224"/>
      <c r="R27" s="64">
        <f>C27+F27+I27+L27+O27</f>
        <v>70</v>
      </c>
      <c r="S27" s="63">
        <f>D27+G27+J27+M27+P27</f>
        <v>2303</v>
      </c>
      <c r="T27" s="219"/>
      <c r="U27" s="200"/>
    </row>
    <row r="28" spans="1:21" ht="17.100000000000001" customHeight="1" thickTop="1" thickBot="1" x14ac:dyDescent="0.3">
      <c r="A28" s="237"/>
      <c r="B28" s="179"/>
      <c r="C28" s="75">
        <f>C26/C27</f>
        <v>0.33333333333333331</v>
      </c>
      <c r="D28" s="65">
        <f>D26/D27</f>
        <v>0.86894075403949733</v>
      </c>
      <c r="E28" s="72">
        <v>1</v>
      </c>
      <c r="F28" s="75">
        <f>F26/F27</f>
        <v>0.5</v>
      </c>
      <c r="G28" s="65">
        <f>G26/G27</f>
        <v>0.84615384615384615</v>
      </c>
      <c r="H28" s="72">
        <f>[1]Лист2!AB22</f>
        <v>2</v>
      </c>
      <c r="I28" s="75">
        <f>I26/I27</f>
        <v>0.6875</v>
      </c>
      <c r="J28" s="65">
        <f>J26/J27</f>
        <v>0.9211822660098522</v>
      </c>
      <c r="K28" s="72">
        <f>[2]Лист2!AB22</f>
        <v>3</v>
      </c>
      <c r="L28" s="75">
        <f>L26/L27</f>
        <v>0.27777777777777779</v>
      </c>
      <c r="M28" s="65">
        <f>M26/M27</f>
        <v>0.83116883116883122</v>
      </c>
      <c r="N28" s="72">
        <f>Лист2!AB22</f>
        <v>1</v>
      </c>
      <c r="O28" s="75"/>
      <c r="P28" s="65"/>
      <c r="Q28" s="72"/>
      <c r="R28" s="127">
        <f>R26/R27</f>
        <v>0.44285714285714284</v>
      </c>
      <c r="S28" s="126">
        <f>S26/S27</f>
        <v>0.86799826313504125</v>
      </c>
      <c r="T28" s="122">
        <f>E28+H28+K28+N28+Q28</f>
        <v>7</v>
      </c>
      <c r="U28" s="200"/>
    </row>
    <row r="29" spans="1:21" ht="17.100000000000001" customHeight="1" x14ac:dyDescent="0.25">
      <c r="A29" s="235">
        <v>8</v>
      </c>
      <c r="B29" s="173" t="str">
        <f>Лист1!C24</f>
        <v>«Алтай-4»                                      г.Усть-Каменогорск, ВКО</v>
      </c>
      <c r="C29" s="74">
        <v>12</v>
      </c>
      <c r="D29" s="60">
        <v>467</v>
      </c>
      <c r="E29" s="223">
        <v>10</v>
      </c>
      <c r="F29" s="74">
        <f>[1]Лист2!AC24</f>
        <v>13</v>
      </c>
      <c r="G29" s="60">
        <f>[1]Лист2!AE24</f>
        <v>515</v>
      </c>
      <c r="H29" s="223">
        <f>[1]Лист2!AA24</f>
        <v>10</v>
      </c>
      <c r="I29" s="74">
        <f>[2]Лист2!AC24</f>
        <v>13</v>
      </c>
      <c r="J29" s="60">
        <f>[2]Лист2!AE24</f>
        <v>554</v>
      </c>
      <c r="K29" s="223">
        <f>[2]Лист2!AA24</f>
        <v>12</v>
      </c>
      <c r="L29" s="74">
        <f>Лист2!AC24</f>
        <v>13</v>
      </c>
      <c r="M29" s="60">
        <f>Лист2!AE24</f>
        <v>514</v>
      </c>
      <c r="N29" s="223">
        <f>Лист2!AA24</f>
        <v>12</v>
      </c>
      <c r="O29" s="74"/>
      <c r="P29" s="60"/>
      <c r="Q29" s="223"/>
      <c r="R29" s="74">
        <f>C29+F29+I29+L29+O29</f>
        <v>51</v>
      </c>
      <c r="S29" s="60">
        <f>D29+G29+J29+M29+P29</f>
        <v>2050</v>
      </c>
      <c r="T29" s="218">
        <f>E29+H29+K29+N29+Q29</f>
        <v>44</v>
      </c>
      <c r="U29" s="199"/>
    </row>
    <row r="30" spans="1:21" ht="17.100000000000001" customHeight="1" thickBot="1" x14ac:dyDescent="0.3">
      <c r="A30" s="236"/>
      <c r="B30" s="242"/>
      <c r="C30" s="64">
        <v>12</v>
      </c>
      <c r="D30" s="63">
        <v>513</v>
      </c>
      <c r="E30" s="224"/>
      <c r="F30" s="64">
        <f>[1]Лист2!AD24</f>
        <v>14</v>
      </c>
      <c r="G30" s="63">
        <f>[1]Лист2!AF24</f>
        <v>570</v>
      </c>
      <c r="H30" s="224"/>
      <c r="I30" s="64">
        <f>[2]Лист2!AD24</f>
        <v>11</v>
      </c>
      <c r="J30" s="63">
        <f>[2]Лист2!AF24</f>
        <v>518</v>
      </c>
      <c r="K30" s="224"/>
      <c r="L30" s="64">
        <f>Лист2!AD24</f>
        <v>10</v>
      </c>
      <c r="M30" s="63">
        <f>Лист2!AF24</f>
        <v>473</v>
      </c>
      <c r="N30" s="224"/>
      <c r="O30" s="64"/>
      <c r="P30" s="63"/>
      <c r="Q30" s="224"/>
      <c r="R30" s="64">
        <f>C30+F30+I30+L30+O30</f>
        <v>47</v>
      </c>
      <c r="S30" s="63">
        <f>D30+G30+J30+M30+P30</f>
        <v>2074</v>
      </c>
      <c r="T30" s="219"/>
      <c r="U30" s="200"/>
    </row>
    <row r="31" spans="1:21" ht="17.100000000000001" customHeight="1" thickTop="1" thickBot="1" x14ac:dyDescent="0.3">
      <c r="A31" s="237"/>
      <c r="B31" s="179"/>
      <c r="C31" s="75">
        <f>C29/C30</f>
        <v>1</v>
      </c>
      <c r="D31" s="65">
        <f>D29/D30</f>
        <v>0.91033138401559455</v>
      </c>
      <c r="E31" s="72">
        <v>3</v>
      </c>
      <c r="F31" s="75">
        <f>F29/F30</f>
        <v>0.9285714285714286</v>
      </c>
      <c r="G31" s="65">
        <f>G29/G30</f>
        <v>0.90350877192982459</v>
      </c>
      <c r="H31" s="72">
        <f>[1]Лист2!AB24</f>
        <v>4</v>
      </c>
      <c r="I31" s="75">
        <f>I29/I30</f>
        <v>1.1818181818181819</v>
      </c>
      <c r="J31" s="65">
        <f>J29/J30</f>
        <v>1.0694980694980696</v>
      </c>
      <c r="K31" s="72">
        <f>[2]Лист2!AB24</f>
        <v>4</v>
      </c>
      <c r="L31" s="75">
        <f>L29/L30</f>
        <v>1.3</v>
      </c>
      <c r="M31" s="65">
        <f>M29/M30</f>
        <v>1.0866807610993658</v>
      </c>
      <c r="N31" s="72">
        <f>Лист2!AB24</f>
        <v>4</v>
      </c>
      <c r="O31" s="75"/>
      <c r="P31" s="65"/>
      <c r="Q31" s="72"/>
      <c r="R31" s="134">
        <f>R29/R30</f>
        <v>1.0851063829787233</v>
      </c>
      <c r="S31" s="135">
        <f>S29/S30</f>
        <v>0.98842815814850526</v>
      </c>
      <c r="T31" s="123">
        <f>E31+H31+K31+N31+Q31</f>
        <v>15</v>
      </c>
      <c r="U31" s="201"/>
    </row>
  </sheetData>
  <mergeCells count="98">
    <mergeCell ref="A26:A28"/>
    <mergeCell ref="N26:N27"/>
    <mergeCell ref="N23:N24"/>
    <mergeCell ref="Q23:Q24"/>
    <mergeCell ref="U29:U31"/>
    <mergeCell ref="T29:T30"/>
    <mergeCell ref="U26:U28"/>
    <mergeCell ref="T26:T27"/>
    <mergeCell ref="Q26:Q27"/>
    <mergeCell ref="N29:N30"/>
    <mergeCell ref="Q29:Q30"/>
    <mergeCell ref="A29:A31"/>
    <mergeCell ref="B29:B31"/>
    <mergeCell ref="K29:K30"/>
    <mergeCell ref="E29:E30"/>
    <mergeCell ref="H29:H30"/>
    <mergeCell ref="A23:A25"/>
    <mergeCell ref="E23:E24"/>
    <mergeCell ref="K23:K24"/>
    <mergeCell ref="T20:T21"/>
    <mergeCell ref="T23:T24"/>
    <mergeCell ref="H23:H24"/>
    <mergeCell ref="B26:B28"/>
    <mergeCell ref="B23:B25"/>
    <mergeCell ref="Q8:Q9"/>
    <mergeCell ref="T17:T18"/>
    <mergeCell ref="Q17:Q18"/>
    <mergeCell ref="H26:H27"/>
    <mergeCell ref="K26:K27"/>
    <mergeCell ref="E26:E27"/>
    <mergeCell ref="Q20:Q21"/>
    <mergeCell ref="N20:N21"/>
    <mergeCell ref="H17:H18"/>
    <mergeCell ref="K17:K18"/>
    <mergeCell ref="K11:K12"/>
    <mergeCell ref="H8:H9"/>
    <mergeCell ref="H11:H12"/>
    <mergeCell ref="U20:U22"/>
    <mergeCell ref="U23:U25"/>
    <mergeCell ref="N8:N9"/>
    <mergeCell ref="T8:T9"/>
    <mergeCell ref="Q11:Q12"/>
    <mergeCell ref="N14:N15"/>
    <mergeCell ref="N11:N12"/>
    <mergeCell ref="Q14:Q15"/>
    <mergeCell ref="N17:N18"/>
    <mergeCell ref="U17:U19"/>
    <mergeCell ref="A14:A16"/>
    <mergeCell ref="B14:B16"/>
    <mergeCell ref="H14:H15"/>
    <mergeCell ref="A20:A22"/>
    <mergeCell ref="K14:K15"/>
    <mergeCell ref="E20:E21"/>
    <mergeCell ref="H20:H21"/>
    <mergeCell ref="K20:K21"/>
    <mergeCell ref="A17:A19"/>
    <mergeCell ref="E14:E15"/>
    <mergeCell ref="B20:B22"/>
    <mergeCell ref="E17:E18"/>
    <mergeCell ref="B17:B19"/>
    <mergeCell ref="A8:A10"/>
    <mergeCell ref="A11:A13"/>
    <mergeCell ref="B8:B10"/>
    <mergeCell ref="B11:B13"/>
    <mergeCell ref="C5:D5"/>
    <mergeCell ref="A2:A7"/>
    <mergeCell ref="B2:B7"/>
    <mergeCell ref="C3:E3"/>
    <mergeCell ref="C4:E4"/>
    <mergeCell ref="C7:D7"/>
    <mergeCell ref="E8:E9"/>
    <mergeCell ref="E11:E12"/>
    <mergeCell ref="O3:Q3"/>
    <mergeCell ref="O5:P5"/>
    <mergeCell ref="O7:P7"/>
    <mergeCell ref="L4:N4"/>
    <mergeCell ref="O4:Q4"/>
    <mergeCell ref="L7:M7"/>
    <mergeCell ref="L3:N3"/>
    <mergeCell ref="L5:M5"/>
    <mergeCell ref="I3:K3"/>
    <mergeCell ref="K8:K9"/>
    <mergeCell ref="I4:K4"/>
    <mergeCell ref="F4:H4"/>
    <mergeCell ref="I5:J5"/>
    <mergeCell ref="I7:J7"/>
    <mergeCell ref="F3:H3"/>
    <mergeCell ref="F5:G5"/>
    <mergeCell ref="F7:G7"/>
    <mergeCell ref="R5:S5"/>
    <mergeCell ref="U14:U16"/>
    <mergeCell ref="R2:U4"/>
    <mergeCell ref="U5:U7"/>
    <mergeCell ref="R7:S7"/>
    <mergeCell ref="U8:U10"/>
    <mergeCell ref="T11:T12"/>
    <mergeCell ref="T14:T15"/>
    <mergeCell ref="U11:U13"/>
  </mergeCells>
  <phoneticPr fontId="9" type="noConversion"/>
  <pageMargins left="0.17" right="0.16" top="0.25" bottom="0.19" header="0.2" footer="0.19"/>
  <pageSetup paperSize="9" orientation="landscape" horizontalDpi="4294967293" verticalDpi="0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0"/>
  <sheetViews>
    <sheetView tabSelected="1" topLeftCell="A14" workbookViewId="0">
      <selection activeCell="AI21" sqref="AI21:AI22"/>
    </sheetView>
  </sheetViews>
  <sheetFormatPr defaultColWidth="8.85546875" defaultRowHeight="15" x14ac:dyDescent="0.25"/>
  <cols>
    <col min="1" max="1" width="4" customWidth="1"/>
    <col min="2" max="2" width="26.42578125" customWidth="1"/>
    <col min="3" max="26" width="2.28515625" customWidth="1"/>
    <col min="27" max="27" width="6.7109375" customWidth="1"/>
    <col min="28" max="28" width="6.42578125" customWidth="1"/>
    <col min="29" max="30" width="7.140625" customWidth="1"/>
    <col min="31" max="32" width="4.140625" customWidth="1"/>
    <col min="33" max="34" width="6.140625" customWidth="1"/>
    <col min="35" max="35" width="8.140625" customWidth="1"/>
    <col min="36" max="36" width="4.42578125" customWidth="1"/>
    <col min="37" max="37" width="6.28515625" customWidth="1"/>
  </cols>
  <sheetData>
    <row r="1" spans="1:39" ht="19.5" x14ac:dyDescent="0.25">
      <c r="T1" s="10" t="s">
        <v>15</v>
      </c>
    </row>
    <row r="2" spans="1:39" ht="19.5" x14ac:dyDescent="0.35">
      <c r="A2" s="22"/>
      <c r="B2" s="22"/>
      <c r="C2" s="22"/>
      <c r="D2" s="22"/>
      <c r="E2" s="22"/>
      <c r="F2" s="22"/>
      <c r="G2" s="22"/>
      <c r="H2" s="22"/>
      <c r="N2" s="90"/>
      <c r="Q2" s="90"/>
      <c r="T2" s="10" t="s">
        <v>16</v>
      </c>
      <c r="U2" s="90"/>
      <c r="V2" s="90"/>
      <c r="W2" s="90"/>
      <c r="Z2" s="81"/>
      <c r="AA2" s="90"/>
      <c r="AB2" s="22"/>
      <c r="AC2" s="22"/>
      <c r="AD2" s="22"/>
      <c r="AE2" s="22"/>
      <c r="AF2" s="22"/>
      <c r="AG2" s="22"/>
      <c r="AH2" s="22"/>
      <c r="AI2" s="22"/>
      <c r="AJ2" s="22"/>
    </row>
    <row r="3" spans="1:39" ht="19.5" x14ac:dyDescent="0.35">
      <c r="A3" s="22"/>
      <c r="B3" s="22"/>
      <c r="C3" s="22"/>
      <c r="D3" s="22"/>
      <c r="E3" s="22"/>
      <c r="F3" s="22"/>
      <c r="G3" s="22"/>
      <c r="H3" s="22"/>
      <c r="N3" s="90"/>
      <c r="Q3" s="90"/>
      <c r="T3" s="105" t="s">
        <v>38</v>
      </c>
      <c r="U3" s="90"/>
      <c r="V3" s="90"/>
      <c r="W3" s="90"/>
      <c r="Z3" s="81"/>
      <c r="AA3" s="90"/>
      <c r="AB3" s="22"/>
      <c r="AC3" s="22"/>
      <c r="AD3" s="22"/>
      <c r="AE3" s="22"/>
      <c r="AF3" s="22"/>
      <c r="AG3" s="22"/>
      <c r="AH3" s="22"/>
      <c r="AI3" s="22"/>
      <c r="AJ3" s="22"/>
    </row>
    <row r="4" spans="1:39" ht="18" customHeight="1" x14ac:dyDescent="0.3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N4" s="90"/>
      <c r="Q4" s="90"/>
      <c r="T4" s="10" t="s">
        <v>37</v>
      </c>
      <c r="U4" s="90"/>
      <c r="V4" s="90"/>
      <c r="W4" s="90"/>
      <c r="X4" s="22"/>
      <c r="Y4" s="22"/>
      <c r="Z4" s="22"/>
      <c r="AA4" s="22"/>
      <c r="AB4" s="22"/>
      <c r="AC4" s="90"/>
      <c r="AD4" s="90"/>
      <c r="AE4" s="22"/>
      <c r="AF4" s="22"/>
      <c r="AG4" s="22"/>
      <c r="AH4" s="22"/>
      <c r="AI4" s="22"/>
      <c r="AJ4" s="22"/>
    </row>
    <row r="5" spans="1:39" ht="20.25" customHeight="1" x14ac:dyDescent="0.35">
      <c r="A5" s="22"/>
      <c r="B5" s="22"/>
      <c r="C5" s="22"/>
      <c r="D5" s="22"/>
      <c r="E5" s="22"/>
      <c r="F5" s="22"/>
      <c r="G5" s="22"/>
      <c r="H5" s="22"/>
      <c r="K5" s="91"/>
      <c r="N5" s="22"/>
      <c r="O5" s="22"/>
      <c r="P5" s="22"/>
      <c r="Q5" s="91"/>
      <c r="T5" s="11" t="s">
        <v>17</v>
      </c>
      <c r="U5" s="91"/>
      <c r="V5" s="91"/>
      <c r="W5" s="91"/>
      <c r="X5" s="22"/>
      <c r="Y5" s="22"/>
      <c r="Z5" s="22"/>
      <c r="AA5" s="92"/>
      <c r="AB5" s="22"/>
      <c r="AC5" s="22"/>
      <c r="AD5" s="22"/>
      <c r="AE5" s="22"/>
      <c r="AF5" s="22"/>
      <c r="AG5" s="22"/>
      <c r="AH5" s="22"/>
      <c r="AI5" s="22"/>
      <c r="AJ5" s="22"/>
    </row>
    <row r="6" spans="1:39" ht="21" thickBot="1" x14ac:dyDescent="0.3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N6" s="93"/>
      <c r="Q6" s="12"/>
      <c r="T6" s="12" t="s">
        <v>58</v>
      </c>
      <c r="U6" s="12"/>
      <c r="V6" s="12"/>
      <c r="W6" s="12"/>
      <c r="X6" s="22"/>
      <c r="Y6" s="22"/>
      <c r="Z6" s="22"/>
      <c r="AA6" s="22"/>
      <c r="AB6" s="22"/>
      <c r="AC6" s="93"/>
      <c r="AD6" s="93"/>
      <c r="AE6" s="22"/>
      <c r="AF6" s="22"/>
      <c r="AG6" s="22"/>
      <c r="AH6" s="22"/>
      <c r="AI6" s="22"/>
      <c r="AJ6" s="22"/>
      <c r="AM6" s="94"/>
    </row>
    <row r="7" spans="1:39" ht="19.5" thickBot="1" x14ac:dyDescent="0.35">
      <c r="A7" s="185" t="str">
        <f>Лист2!$A$7</f>
        <v>13.02-22.03.2021 г.</v>
      </c>
      <c r="B7" s="186"/>
      <c r="C7" s="278"/>
      <c r="D7" s="279"/>
      <c r="E7" s="279"/>
      <c r="F7" s="279"/>
      <c r="G7" s="279"/>
      <c r="H7" s="279"/>
      <c r="I7" s="279"/>
      <c r="J7" s="279"/>
      <c r="K7" s="279"/>
      <c r="L7" s="279"/>
      <c r="M7" s="279"/>
      <c r="N7" s="279"/>
      <c r="O7" s="279"/>
      <c r="P7" s="279"/>
      <c r="Q7" s="279"/>
      <c r="R7" s="279"/>
      <c r="S7" s="279"/>
      <c r="T7" s="279"/>
      <c r="U7" s="279"/>
      <c r="V7" s="279"/>
      <c r="W7" s="279"/>
      <c r="X7" s="279"/>
      <c r="Y7" s="279"/>
      <c r="Z7" s="279"/>
      <c r="AA7" s="279"/>
      <c r="AB7" s="279"/>
      <c r="AC7" s="279"/>
      <c r="AD7" s="280"/>
      <c r="AE7" s="185" t="s">
        <v>69</v>
      </c>
      <c r="AF7" s="193"/>
      <c r="AG7" s="193"/>
      <c r="AH7" s="193"/>
      <c r="AI7" s="186"/>
      <c r="AJ7" s="142"/>
    </row>
    <row r="8" spans="1:39" ht="15" customHeight="1" x14ac:dyDescent="0.25">
      <c r="A8" s="144" t="s">
        <v>0</v>
      </c>
      <c r="B8" s="144" t="s">
        <v>1</v>
      </c>
      <c r="C8" s="190">
        <v>1</v>
      </c>
      <c r="D8" s="188"/>
      <c r="E8" s="189"/>
      <c r="F8" s="187">
        <v>2</v>
      </c>
      <c r="G8" s="188"/>
      <c r="H8" s="189"/>
      <c r="I8" s="187">
        <v>3</v>
      </c>
      <c r="J8" s="188"/>
      <c r="K8" s="189"/>
      <c r="L8" s="187">
        <v>4</v>
      </c>
      <c r="M8" s="188"/>
      <c r="N8" s="189"/>
      <c r="O8" s="187">
        <v>5</v>
      </c>
      <c r="P8" s="188"/>
      <c r="Q8" s="189"/>
      <c r="R8" s="187">
        <v>6</v>
      </c>
      <c r="S8" s="188"/>
      <c r="T8" s="189"/>
      <c r="U8" s="187">
        <v>7</v>
      </c>
      <c r="V8" s="188"/>
      <c r="W8" s="189"/>
      <c r="X8" s="187">
        <v>8</v>
      </c>
      <c r="Y8" s="188"/>
      <c r="Z8" s="189"/>
      <c r="AA8" s="181" t="s">
        <v>59</v>
      </c>
      <c r="AB8" s="181" t="s">
        <v>60</v>
      </c>
      <c r="AC8" s="181" t="s">
        <v>61</v>
      </c>
      <c r="AD8" s="181" t="s">
        <v>35</v>
      </c>
      <c r="AE8" s="242" t="s">
        <v>14</v>
      </c>
      <c r="AF8" s="254"/>
      <c r="AG8" s="242" t="s">
        <v>36</v>
      </c>
      <c r="AH8" s="254"/>
      <c r="AI8" s="238" t="s">
        <v>2</v>
      </c>
      <c r="AJ8" s="22"/>
    </row>
    <row r="9" spans="1:39" ht="15" customHeight="1" x14ac:dyDescent="0.25">
      <c r="A9" s="148"/>
      <c r="B9" s="148"/>
      <c r="C9" s="190"/>
      <c r="D9" s="191"/>
      <c r="E9" s="192"/>
      <c r="F9" s="190"/>
      <c r="G9" s="191"/>
      <c r="H9" s="192"/>
      <c r="I9" s="190"/>
      <c r="J9" s="191"/>
      <c r="K9" s="192"/>
      <c r="L9" s="190"/>
      <c r="M9" s="191"/>
      <c r="N9" s="192"/>
      <c r="O9" s="190"/>
      <c r="P9" s="191"/>
      <c r="Q9" s="192"/>
      <c r="R9" s="190"/>
      <c r="S9" s="191"/>
      <c r="T9" s="192"/>
      <c r="U9" s="190"/>
      <c r="V9" s="191"/>
      <c r="W9" s="192"/>
      <c r="X9" s="190"/>
      <c r="Y9" s="191"/>
      <c r="Z9" s="192"/>
      <c r="AA9" s="238"/>
      <c r="AB9" s="238"/>
      <c r="AC9" s="238"/>
      <c r="AD9" s="238"/>
      <c r="AE9" s="242"/>
      <c r="AF9" s="254"/>
      <c r="AG9" s="242"/>
      <c r="AH9" s="254"/>
      <c r="AI9" s="238"/>
      <c r="AJ9" s="22"/>
    </row>
    <row r="10" spans="1:39" ht="20.25" customHeight="1" thickBot="1" x14ac:dyDescent="0.3">
      <c r="A10" s="145"/>
      <c r="B10" s="145"/>
      <c r="C10" s="270"/>
      <c r="D10" s="271"/>
      <c r="E10" s="272"/>
      <c r="F10" s="270"/>
      <c r="G10" s="271"/>
      <c r="H10" s="272"/>
      <c r="I10" s="270"/>
      <c r="J10" s="271"/>
      <c r="K10" s="272"/>
      <c r="L10" s="270"/>
      <c r="M10" s="271"/>
      <c r="N10" s="272"/>
      <c r="O10" s="270"/>
      <c r="P10" s="271"/>
      <c r="Q10" s="272"/>
      <c r="R10" s="270"/>
      <c r="S10" s="271"/>
      <c r="T10" s="272"/>
      <c r="U10" s="270"/>
      <c r="V10" s="271"/>
      <c r="W10" s="272"/>
      <c r="X10" s="270"/>
      <c r="Y10" s="271"/>
      <c r="Z10" s="272"/>
      <c r="AA10" s="182"/>
      <c r="AB10" s="182"/>
      <c r="AC10" s="182"/>
      <c r="AD10" s="182"/>
      <c r="AE10" s="179"/>
      <c r="AF10" s="255"/>
      <c r="AG10" s="179"/>
      <c r="AH10" s="255"/>
      <c r="AI10" s="182"/>
      <c r="AJ10" s="22"/>
    </row>
    <row r="11" spans="1:39" ht="21.75" customHeight="1" x14ac:dyDescent="0.25">
      <c r="A11" s="144">
        <v>1</v>
      </c>
      <c r="B11" s="173" t="str">
        <f>Лист1!C10</f>
        <v>«Жетысу-2»                                    Алматинская область</v>
      </c>
      <c r="C11" s="275"/>
      <c r="D11" s="108"/>
      <c r="E11" s="109"/>
      <c r="F11" s="136">
        <f>Лист2!F10</f>
        <v>3</v>
      </c>
      <c r="G11" s="137" t="str">
        <f>Лист2!G10</f>
        <v>:</v>
      </c>
      <c r="H11" s="137">
        <f>Лист2!H10</f>
        <v>0</v>
      </c>
      <c r="I11" s="136">
        <f>Лист2!I10</f>
        <v>3</v>
      </c>
      <c r="J11" s="137" t="str">
        <f>Лист2!J10</f>
        <v>:</v>
      </c>
      <c r="K11" s="138">
        <f>Лист2!K10</f>
        <v>0</v>
      </c>
      <c r="L11" s="137">
        <f>Лист2!L10</f>
        <v>3</v>
      </c>
      <c r="M11" s="137" t="str">
        <f>Лист2!M10</f>
        <v>:</v>
      </c>
      <c r="N11" s="137">
        <f>Лист2!N10</f>
        <v>0</v>
      </c>
      <c r="O11" s="136">
        <f>Лист2!O10</f>
        <v>3</v>
      </c>
      <c r="P11" s="137" t="str">
        <f>Лист2!P10</f>
        <v>:</v>
      </c>
      <c r="Q11" s="138">
        <f>Лист2!Q10</f>
        <v>0</v>
      </c>
      <c r="R11" s="137">
        <f>Лист2!R10</f>
        <v>3</v>
      </c>
      <c r="S11" s="137" t="str">
        <f>Лист2!S10</f>
        <v>:</v>
      </c>
      <c r="T11" s="137">
        <f>Лист2!T10</f>
        <v>0</v>
      </c>
      <c r="U11" s="136">
        <f>Лист2!U10</f>
        <v>3</v>
      </c>
      <c r="V11" s="137" t="str">
        <f>Лист2!V10</f>
        <v>:</v>
      </c>
      <c r="W11" s="138">
        <f>Лист2!W10</f>
        <v>0</v>
      </c>
      <c r="X11" s="136">
        <f>Лист2!X10</f>
        <v>3</v>
      </c>
      <c r="Y11" s="137" t="str">
        <f>Лист2!Y10</f>
        <v>:</v>
      </c>
      <c r="Z11" s="138">
        <f>Лист2!Z10</f>
        <v>0</v>
      </c>
      <c r="AA11" s="268" t="s">
        <v>62</v>
      </c>
      <c r="AB11" s="266">
        <f>G12+J12+M12+P12+S12+V12+Y12</f>
        <v>21</v>
      </c>
      <c r="AC11" s="264">
        <f>AA11+AB11</f>
        <v>83</v>
      </c>
      <c r="AD11" s="260">
        <f>Лист3!T10</f>
        <v>28</v>
      </c>
      <c r="AE11" s="95">
        <f>Лист3!R8</f>
        <v>84</v>
      </c>
      <c r="AF11" s="96">
        <f>Лист3!R9</f>
        <v>4</v>
      </c>
      <c r="AG11" s="95">
        <f>Лист3!S8</f>
        <v>2166</v>
      </c>
      <c r="AH11" s="96">
        <f>Лист3!S9</f>
        <v>1349</v>
      </c>
      <c r="AI11" s="252">
        <v>1</v>
      </c>
      <c r="AJ11" s="22"/>
    </row>
    <row r="12" spans="1:39" ht="19.5" customHeight="1" thickBot="1" x14ac:dyDescent="0.3">
      <c r="A12" s="145"/>
      <c r="B12" s="179"/>
      <c r="C12" s="276"/>
      <c r="D12" s="117"/>
      <c r="E12" s="118"/>
      <c r="F12" s="115"/>
      <c r="G12" s="115">
        <f>Лист2!G11</f>
        <v>3</v>
      </c>
      <c r="H12" s="115"/>
      <c r="I12" s="114"/>
      <c r="J12" s="115">
        <f>Лист2!J11</f>
        <v>3</v>
      </c>
      <c r="K12" s="116"/>
      <c r="L12" s="115"/>
      <c r="M12" s="115">
        <f>Лист2!M11</f>
        <v>3</v>
      </c>
      <c r="N12" s="115"/>
      <c r="O12" s="114"/>
      <c r="P12" s="115">
        <f>Лист2!P11</f>
        <v>3</v>
      </c>
      <c r="Q12" s="116"/>
      <c r="R12" s="115"/>
      <c r="S12" s="115">
        <f>Лист2!S11</f>
        <v>3</v>
      </c>
      <c r="T12" s="115"/>
      <c r="U12" s="114"/>
      <c r="V12" s="115">
        <f>Лист2!V11</f>
        <v>3</v>
      </c>
      <c r="W12" s="116"/>
      <c r="X12" s="114"/>
      <c r="Y12" s="115">
        <f>Лист2!Y11</f>
        <v>3</v>
      </c>
      <c r="Z12" s="116"/>
      <c r="AA12" s="269"/>
      <c r="AB12" s="267"/>
      <c r="AC12" s="265"/>
      <c r="AD12" s="261"/>
      <c r="AE12" s="258">
        <f>AE11/AF11</f>
        <v>21</v>
      </c>
      <c r="AF12" s="259"/>
      <c r="AG12" s="256">
        <f>AG11/AH11</f>
        <v>1.6056338028169015</v>
      </c>
      <c r="AH12" s="257"/>
      <c r="AI12" s="253"/>
      <c r="AJ12" s="22"/>
    </row>
    <row r="13" spans="1:39" ht="22.5" customHeight="1" x14ac:dyDescent="0.25">
      <c r="A13" s="144">
        <v>2</v>
      </c>
      <c r="B13" s="173" t="str">
        <f>Лист1!C12</f>
        <v>«Алматы-2»                                            г.Алматы</v>
      </c>
      <c r="C13" s="136">
        <f>Лист2!C12</f>
        <v>0</v>
      </c>
      <c r="D13" s="137" t="str">
        <f>Лист2!D12</f>
        <v>:</v>
      </c>
      <c r="E13" s="138">
        <f>Лист2!E12</f>
        <v>3</v>
      </c>
      <c r="F13" s="273"/>
      <c r="G13" s="108"/>
      <c r="H13" s="108"/>
      <c r="I13" s="139">
        <f>Лист2!I12</f>
        <v>3</v>
      </c>
      <c r="J13" s="140" t="str">
        <f>Лист2!J12</f>
        <v>:</v>
      </c>
      <c r="K13" s="141">
        <f>Лист2!K12</f>
        <v>0</v>
      </c>
      <c r="L13" s="139">
        <f>Лист2!L12</f>
        <v>3</v>
      </c>
      <c r="M13" s="140" t="str">
        <f>Лист2!M12</f>
        <v>:</v>
      </c>
      <c r="N13" s="141">
        <f>Лист2!N12</f>
        <v>0</v>
      </c>
      <c r="O13" s="139">
        <f>Лист2!O12</f>
        <v>0</v>
      </c>
      <c r="P13" s="140" t="str">
        <f>Лист2!P12</f>
        <v>:</v>
      </c>
      <c r="Q13" s="141">
        <f>Лист2!Q12</f>
        <v>3</v>
      </c>
      <c r="R13" s="139">
        <f>Лист2!R12</f>
        <v>3</v>
      </c>
      <c r="S13" s="140" t="str">
        <f>Лист2!S12</f>
        <v>:</v>
      </c>
      <c r="T13" s="141">
        <f>Лист2!T12</f>
        <v>0</v>
      </c>
      <c r="U13" s="139">
        <f>Лист2!U12</f>
        <v>3</v>
      </c>
      <c r="V13" s="140" t="str">
        <f>Лист2!V12</f>
        <v>:</v>
      </c>
      <c r="W13" s="141">
        <f>Лист2!W12</f>
        <v>0</v>
      </c>
      <c r="X13" s="139">
        <f>Лист2!X12</f>
        <v>3</v>
      </c>
      <c r="Y13" s="140" t="str">
        <f>Лист2!Y12</f>
        <v>:</v>
      </c>
      <c r="Z13" s="141">
        <f>Лист2!Z12</f>
        <v>0</v>
      </c>
      <c r="AA13" s="268" t="s">
        <v>63</v>
      </c>
      <c r="AB13" s="266">
        <f>D14+J14+M14+P14+S14+V14+Y14</f>
        <v>15</v>
      </c>
      <c r="AC13" s="264">
        <f>AA13+AB13</f>
        <v>53</v>
      </c>
      <c r="AD13" s="260">
        <f>Лист3!T13</f>
        <v>17</v>
      </c>
      <c r="AE13" s="95">
        <f>Лист3!R11</f>
        <v>58</v>
      </c>
      <c r="AF13" s="96">
        <f>Лист3!R12</f>
        <v>39</v>
      </c>
      <c r="AG13" s="95">
        <f>Лист3!S11</f>
        <v>2130</v>
      </c>
      <c r="AH13" s="96">
        <f>Лист3!S12</f>
        <v>1973</v>
      </c>
      <c r="AI13" s="252">
        <v>3</v>
      </c>
      <c r="AJ13" s="22"/>
    </row>
    <row r="14" spans="1:39" ht="20.25" customHeight="1" thickBot="1" x14ac:dyDescent="0.3">
      <c r="A14" s="145"/>
      <c r="B14" s="179"/>
      <c r="C14" s="114"/>
      <c r="D14" s="115">
        <f>Лист2!D13</f>
        <v>0</v>
      </c>
      <c r="E14" s="116"/>
      <c r="F14" s="274"/>
      <c r="G14" s="117"/>
      <c r="H14" s="117"/>
      <c r="I14" s="114"/>
      <c r="J14" s="115">
        <f>Лист2!J13</f>
        <v>3</v>
      </c>
      <c r="K14" s="116"/>
      <c r="L14" s="119"/>
      <c r="M14" s="115">
        <f>Лист2!M13</f>
        <v>3</v>
      </c>
      <c r="N14" s="115"/>
      <c r="O14" s="114"/>
      <c r="P14" s="115">
        <f>Лист2!P13</f>
        <v>0</v>
      </c>
      <c r="Q14" s="116"/>
      <c r="R14" s="115"/>
      <c r="S14" s="115">
        <f>Лист2!S13</f>
        <v>3</v>
      </c>
      <c r="T14" s="115"/>
      <c r="U14" s="114"/>
      <c r="V14" s="115">
        <f>Лист2!V13</f>
        <v>3</v>
      </c>
      <c r="W14" s="116"/>
      <c r="X14" s="114"/>
      <c r="Y14" s="115">
        <f>Лист2!Y13</f>
        <v>3</v>
      </c>
      <c r="Z14" s="116"/>
      <c r="AA14" s="269"/>
      <c r="AB14" s="267"/>
      <c r="AC14" s="265"/>
      <c r="AD14" s="261"/>
      <c r="AE14" s="248">
        <f>AE13/AF13</f>
        <v>1.4871794871794872</v>
      </c>
      <c r="AF14" s="249"/>
      <c r="AG14" s="250">
        <f>AG13/AH13</f>
        <v>1.0795742524075014</v>
      </c>
      <c r="AH14" s="251"/>
      <c r="AI14" s="253"/>
      <c r="AJ14" s="22"/>
    </row>
    <row r="15" spans="1:39" ht="21" customHeight="1" x14ac:dyDescent="0.25">
      <c r="A15" s="144">
        <v>3</v>
      </c>
      <c r="B15" s="173" t="str">
        <f>Лист1!C14</f>
        <v>«Иртыш-Казхром-2»                               Павлодарская область</v>
      </c>
      <c r="C15" s="136">
        <f>Лист2!C14</f>
        <v>0</v>
      </c>
      <c r="D15" s="137" t="str">
        <f>Лист2!D14</f>
        <v>:</v>
      </c>
      <c r="E15" s="138">
        <f>Лист2!E14</f>
        <v>3</v>
      </c>
      <c r="F15" s="136">
        <f>Лист2!F14</f>
        <v>0</v>
      </c>
      <c r="G15" s="137" t="str">
        <f>Лист2!G14</f>
        <v>:</v>
      </c>
      <c r="H15" s="138">
        <f>Лист2!H14</f>
        <v>3</v>
      </c>
      <c r="I15" s="277"/>
      <c r="J15" s="106"/>
      <c r="K15" s="111"/>
      <c r="L15" s="136">
        <f>Лист2!L14</f>
        <v>1</v>
      </c>
      <c r="M15" s="137" t="str">
        <f>Лист2!M14</f>
        <v>:</v>
      </c>
      <c r="N15" s="138">
        <f>Лист2!N14</f>
        <v>3</v>
      </c>
      <c r="O15" s="136">
        <f>Лист2!O14</f>
        <v>1</v>
      </c>
      <c r="P15" s="137" t="str">
        <f>Лист2!P14</f>
        <v>:</v>
      </c>
      <c r="Q15" s="138">
        <f>Лист2!Q14</f>
        <v>3</v>
      </c>
      <c r="R15" s="136">
        <f>Лист2!R14</f>
        <v>3</v>
      </c>
      <c r="S15" s="137" t="str">
        <f>Лист2!S14</f>
        <v>:</v>
      </c>
      <c r="T15" s="138">
        <f>Лист2!T14</f>
        <v>0</v>
      </c>
      <c r="U15" s="136">
        <f>Лист2!U14</f>
        <v>3</v>
      </c>
      <c r="V15" s="137" t="str">
        <f>Лист2!V14</f>
        <v>:</v>
      </c>
      <c r="W15" s="138">
        <f>Лист2!W14</f>
        <v>0</v>
      </c>
      <c r="X15" s="136">
        <f>Лист2!X14</f>
        <v>0</v>
      </c>
      <c r="Y15" s="137" t="str">
        <f>Лист2!Y14</f>
        <v>:</v>
      </c>
      <c r="Z15" s="138">
        <f>Лист2!Z14</f>
        <v>3</v>
      </c>
      <c r="AA15" s="268" t="s">
        <v>54</v>
      </c>
      <c r="AB15" s="266">
        <f>D16+G16+M16+P16+S16+V16+Y16</f>
        <v>6</v>
      </c>
      <c r="AC15" s="264">
        <f>AA15+AB15</f>
        <v>48</v>
      </c>
      <c r="AD15" s="260">
        <f>Лист3!T16</f>
        <v>16</v>
      </c>
      <c r="AE15" s="95">
        <f>Лист3!R14</f>
        <v>55</v>
      </c>
      <c r="AF15" s="96">
        <f>Лист3!R15</f>
        <v>43</v>
      </c>
      <c r="AG15" s="95">
        <f>Лист3!S14</f>
        <v>2144</v>
      </c>
      <c r="AH15" s="96">
        <f>Лист3!S15</f>
        <v>2015</v>
      </c>
      <c r="AI15" s="252">
        <v>4</v>
      </c>
      <c r="AJ15" s="22"/>
    </row>
    <row r="16" spans="1:39" ht="21.75" customHeight="1" thickBot="1" x14ac:dyDescent="0.3">
      <c r="A16" s="145"/>
      <c r="B16" s="179"/>
      <c r="C16" s="112"/>
      <c r="D16" s="115">
        <f>Лист2!D15</f>
        <v>0</v>
      </c>
      <c r="E16" s="113"/>
      <c r="F16" s="107"/>
      <c r="G16" s="115">
        <f>Лист2!G15</f>
        <v>0</v>
      </c>
      <c r="H16" s="107"/>
      <c r="I16" s="277"/>
      <c r="J16" s="106"/>
      <c r="K16" s="111"/>
      <c r="L16" s="107"/>
      <c r="M16" s="115">
        <f>Лист2!M15</f>
        <v>0</v>
      </c>
      <c r="N16" s="107"/>
      <c r="O16" s="112"/>
      <c r="P16" s="115">
        <f>Лист2!P15</f>
        <v>0</v>
      </c>
      <c r="Q16" s="113"/>
      <c r="R16" s="107"/>
      <c r="S16" s="115">
        <f>Лист2!S15</f>
        <v>3</v>
      </c>
      <c r="T16" s="107"/>
      <c r="U16" s="112"/>
      <c r="V16" s="115">
        <f>Лист2!V15</f>
        <v>3</v>
      </c>
      <c r="W16" s="113"/>
      <c r="X16" s="112"/>
      <c r="Y16" s="115">
        <f>Лист2!Y15</f>
        <v>0</v>
      </c>
      <c r="Z16" s="113"/>
      <c r="AA16" s="269"/>
      <c r="AB16" s="267"/>
      <c r="AC16" s="265"/>
      <c r="AD16" s="261"/>
      <c r="AE16" s="248">
        <f>AE15/AF15</f>
        <v>1.2790697674418605</v>
      </c>
      <c r="AF16" s="249"/>
      <c r="AG16" s="250">
        <f>AG15/AH15</f>
        <v>1.0640198511166252</v>
      </c>
      <c r="AH16" s="251"/>
      <c r="AI16" s="253"/>
      <c r="AJ16" s="22"/>
    </row>
    <row r="17" spans="1:36" ht="24.95" customHeight="1" x14ac:dyDescent="0.25">
      <c r="A17" s="144">
        <v>4</v>
      </c>
      <c r="B17" s="173" t="str">
        <f>Лист1!C16</f>
        <v>«Алтай-3»                                            г.Семей, ВКО</v>
      </c>
      <c r="C17" s="136">
        <f>Лист2!C16</f>
        <v>0</v>
      </c>
      <c r="D17" s="137" t="str">
        <f>Лист2!D16</f>
        <v>:</v>
      </c>
      <c r="E17" s="138">
        <f>Лист2!E16</f>
        <v>3</v>
      </c>
      <c r="F17" s="136">
        <f>Лист2!F16</f>
        <v>0</v>
      </c>
      <c r="G17" s="137" t="str">
        <f>Лист2!G16</f>
        <v>:</v>
      </c>
      <c r="H17" s="138">
        <f>Лист2!H16</f>
        <v>3</v>
      </c>
      <c r="I17" s="136">
        <f>Лист2!I16</f>
        <v>3</v>
      </c>
      <c r="J17" s="137" t="str">
        <f>Лист2!J16</f>
        <v>:</v>
      </c>
      <c r="K17" s="138">
        <f>Лист2!K16</f>
        <v>1</v>
      </c>
      <c r="L17" s="273"/>
      <c r="M17" s="108"/>
      <c r="N17" s="108"/>
      <c r="O17" s="136">
        <f>Лист2!O16</f>
        <v>0</v>
      </c>
      <c r="P17" s="137" t="str">
        <f>Лист2!P16</f>
        <v>:</v>
      </c>
      <c r="Q17" s="138">
        <f>Лист2!Q16</f>
        <v>3</v>
      </c>
      <c r="R17" s="136">
        <f>Лист2!R16</f>
        <v>2</v>
      </c>
      <c r="S17" s="137" t="str">
        <f>Лист2!S16</f>
        <v>:</v>
      </c>
      <c r="T17" s="138">
        <f>Лист2!T16</f>
        <v>3</v>
      </c>
      <c r="U17" s="136">
        <f>Лист2!U16</f>
        <v>3</v>
      </c>
      <c r="V17" s="137" t="str">
        <f>Лист2!V16</f>
        <v>:</v>
      </c>
      <c r="W17" s="138">
        <f>Лист2!W16</f>
        <v>2</v>
      </c>
      <c r="X17" s="136">
        <f>Лист2!X16</f>
        <v>1</v>
      </c>
      <c r="Y17" s="137" t="str">
        <f>Лист2!Y16</f>
        <v>:</v>
      </c>
      <c r="Z17" s="138">
        <f>Лист2!Z16</f>
        <v>3</v>
      </c>
      <c r="AA17" s="268" t="s">
        <v>55</v>
      </c>
      <c r="AB17" s="266">
        <f>D18+G18+J18+P18+S18+V18+Y18</f>
        <v>6</v>
      </c>
      <c r="AC17" s="264">
        <f>AA17+AB17</f>
        <v>18</v>
      </c>
      <c r="AD17" s="260">
        <f>Лист3!T19</f>
        <v>6</v>
      </c>
      <c r="AE17" s="95">
        <f>Лист3!R17</f>
        <v>27</v>
      </c>
      <c r="AF17" s="96">
        <f>Лист3!R18</f>
        <v>72</v>
      </c>
      <c r="AG17" s="95">
        <f>Лист3!S17</f>
        <v>1867</v>
      </c>
      <c r="AH17" s="96">
        <f>Лист3!S18</f>
        <v>2281</v>
      </c>
      <c r="AI17" s="252">
        <v>7</v>
      </c>
      <c r="AJ17" s="22"/>
    </row>
    <row r="18" spans="1:36" ht="21" customHeight="1" thickBot="1" x14ac:dyDescent="0.3">
      <c r="A18" s="145"/>
      <c r="B18" s="179"/>
      <c r="C18" s="114"/>
      <c r="D18" s="115">
        <f>Лист2!D17</f>
        <v>0</v>
      </c>
      <c r="E18" s="116"/>
      <c r="F18" s="119"/>
      <c r="G18" s="115">
        <f>Лист2!G17</f>
        <v>0</v>
      </c>
      <c r="H18" s="119"/>
      <c r="I18" s="114"/>
      <c r="J18" s="115">
        <f>Лист2!J17</f>
        <v>3</v>
      </c>
      <c r="K18" s="116"/>
      <c r="L18" s="274"/>
      <c r="M18" s="117"/>
      <c r="N18" s="117"/>
      <c r="O18" s="114"/>
      <c r="P18" s="115">
        <f>Лист2!P17</f>
        <v>0</v>
      </c>
      <c r="Q18" s="116"/>
      <c r="R18" s="115"/>
      <c r="S18" s="115">
        <f>Лист2!S17</f>
        <v>1</v>
      </c>
      <c r="T18" s="115"/>
      <c r="U18" s="114"/>
      <c r="V18" s="115">
        <f>Лист2!V17</f>
        <v>2</v>
      </c>
      <c r="W18" s="116"/>
      <c r="X18" s="114"/>
      <c r="Y18" s="115">
        <f>Лист2!Y17</f>
        <v>0</v>
      </c>
      <c r="Z18" s="116"/>
      <c r="AA18" s="269"/>
      <c r="AB18" s="267"/>
      <c r="AC18" s="265"/>
      <c r="AD18" s="261"/>
      <c r="AE18" s="248">
        <f>AE17/AF17</f>
        <v>0.375</v>
      </c>
      <c r="AF18" s="249"/>
      <c r="AG18" s="250">
        <f>AG17/AH17</f>
        <v>0.81850065760631308</v>
      </c>
      <c r="AH18" s="251"/>
      <c r="AI18" s="253"/>
      <c r="AJ18" s="22"/>
    </row>
    <row r="19" spans="1:36" ht="24.95" customHeight="1" x14ac:dyDescent="0.25">
      <c r="A19" s="144">
        <v>5</v>
      </c>
      <c r="B19" s="173" t="str">
        <f>Лист1!C18</f>
        <v>«Куаныш-2»                                                    СКО</v>
      </c>
      <c r="C19" s="136">
        <f>Лист2!C18</f>
        <v>0</v>
      </c>
      <c r="D19" s="137" t="str">
        <f>Лист2!D18</f>
        <v>:</v>
      </c>
      <c r="E19" s="138">
        <f>Лист2!E18</f>
        <v>3</v>
      </c>
      <c r="F19" s="136">
        <f>Лист2!F18</f>
        <v>3</v>
      </c>
      <c r="G19" s="137" t="str">
        <f>Лист2!G18</f>
        <v>:</v>
      </c>
      <c r="H19" s="138">
        <f>Лист2!H18</f>
        <v>0</v>
      </c>
      <c r="I19" s="136">
        <f>Лист2!I18</f>
        <v>3</v>
      </c>
      <c r="J19" s="137" t="str">
        <f>Лист2!J18</f>
        <v>:</v>
      </c>
      <c r="K19" s="138">
        <f>Лист2!K18</f>
        <v>1</v>
      </c>
      <c r="L19" s="136">
        <f>Лист2!L18</f>
        <v>3</v>
      </c>
      <c r="M19" s="137" t="str">
        <f>Лист2!M18</f>
        <v>:</v>
      </c>
      <c r="N19" s="138">
        <f>Лист2!N18</f>
        <v>0</v>
      </c>
      <c r="O19" s="277"/>
      <c r="P19" s="106"/>
      <c r="Q19" s="111"/>
      <c r="R19" s="136">
        <f>Лист2!R18</f>
        <v>3</v>
      </c>
      <c r="S19" s="137" t="str">
        <f>Лист2!S18</f>
        <v>:</v>
      </c>
      <c r="T19" s="138">
        <f>Лист2!T18</f>
        <v>0</v>
      </c>
      <c r="U19" s="136">
        <f>Лист2!U18</f>
        <v>3</v>
      </c>
      <c r="V19" s="137" t="str">
        <f>Лист2!V18</f>
        <v>:</v>
      </c>
      <c r="W19" s="138">
        <f>Лист2!W18</f>
        <v>0</v>
      </c>
      <c r="X19" s="136">
        <f>Лист2!X18</f>
        <v>3</v>
      </c>
      <c r="Y19" s="137" t="str">
        <f>Лист2!Y18</f>
        <v>:</v>
      </c>
      <c r="Z19" s="138">
        <f>Лист2!Z18</f>
        <v>1</v>
      </c>
      <c r="AA19" s="268" t="s">
        <v>64</v>
      </c>
      <c r="AB19" s="266">
        <f>D20+G20+J20+M20+S20+V20+Y20</f>
        <v>18</v>
      </c>
      <c r="AC19" s="264">
        <f>AA19+AB19</f>
        <v>64</v>
      </c>
      <c r="AD19" s="260">
        <f>Лист3!T22</f>
        <v>21</v>
      </c>
      <c r="AE19" s="95">
        <f>Лист3!R20</f>
        <v>69</v>
      </c>
      <c r="AF19" s="96">
        <f>Лист3!R21</f>
        <v>28</v>
      </c>
      <c r="AG19" s="97">
        <f>Лист3!S20</f>
        <v>2263</v>
      </c>
      <c r="AH19" s="98">
        <f>Лист3!S21</f>
        <v>1817</v>
      </c>
      <c r="AI19" s="252">
        <v>2</v>
      </c>
      <c r="AJ19" s="22"/>
    </row>
    <row r="20" spans="1:36" ht="19.5" customHeight="1" thickBot="1" x14ac:dyDescent="0.3">
      <c r="A20" s="145"/>
      <c r="B20" s="179"/>
      <c r="C20" s="112"/>
      <c r="D20" s="115">
        <f>Лист2!D19</f>
        <v>0</v>
      </c>
      <c r="E20" s="113"/>
      <c r="F20" s="107"/>
      <c r="G20" s="115">
        <f>Лист2!G19</f>
        <v>3</v>
      </c>
      <c r="H20" s="107"/>
      <c r="I20" s="112"/>
      <c r="J20" s="115">
        <f>Лист2!J19</f>
        <v>3</v>
      </c>
      <c r="K20" s="113"/>
      <c r="L20" s="107"/>
      <c r="M20" s="115">
        <f>Лист2!M19</f>
        <v>3</v>
      </c>
      <c r="N20" s="107"/>
      <c r="O20" s="277"/>
      <c r="P20" s="106"/>
      <c r="Q20" s="111"/>
      <c r="R20" s="107"/>
      <c r="S20" s="115">
        <f>Лист2!S19</f>
        <v>3</v>
      </c>
      <c r="T20" s="107"/>
      <c r="U20" s="112"/>
      <c r="V20" s="115">
        <f>Лист2!V19</f>
        <v>3</v>
      </c>
      <c r="W20" s="113"/>
      <c r="X20" s="112"/>
      <c r="Y20" s="115">
        <f>Лист2!Y19</f>
        <v>3</v>
      </c>
      <c r="Z20" s="113"/>
      <c r="AA20" s="269"/>
      <c r="AB20" s="267"/>
      <c r="AC20" s="265"/>
      <c r="AD20" s="261"/>
      <c r="AE20" s="248">
        <f>AE19/AF19</f>
        <v>2.4642857142857144</v>
      </c>
      <c r="AF20" s="249"/>
      <c r="AG20" s="262">
        <f>AG19/AH19</f>
        <v>1.2454595487066593</v>
      </c>
      <c r="AH20" s="263"/>
      <c r="AI20" s="253"/>
      <c r="AJ20" s="22"/>
    </row>
    <row r="21" spans="1:36" ht="24.95" customHeight="1" x14ac:dyDescent="0.25">
      <c r="A21" s="144">
        <v>6</v>
      </c>
      <c r="B21" s="173" t="str">
        <f>Лист1!C20</f>
        <v>«Ару Астана-Нур-Султан-2»                                                 г. Нур-Султан</v>
      </c>
      <c r="C21" s="136">
        <f>Лист2!C20</f>
        <v>0</v>
      </c>
      <c r="D21" s="137" t="str">
        <f>Лист2!D20</f>
        <v>:</v>
      </c>
      <c r="E21" s="138">
        <f>Лист2!E20</f>
        <v>3</v>
      </c>
      <c r="F21" s="136">
        <f>Лист2!F20</f>
        <v>0</v>
      </c>
      <c r="G21" s="137" t="str">
        <f>Лист2!G20</f>
        <v>:</v>
      </c>
      <c r="H21" s="138">
        <f>Лист2!H20</f>
        <v>3</v>
      </c>
      <c r="I21" s="136">
        <f>Лист2!I20</f>
        <v>0</v>
      </c>
      <c r="J21" s="137" t="str">
        <f>Лист2!J20</f>
        <v>:</v>
      </c>
      <c r="K21" s="138">
        <f>Лист2!K20</f>
        <v>3</v>
      </c>
      <c r="L21" s="136">
        <f>Лист2!L20</f>
        <v>3</v>
      </c>
      <c r="M21" s="137" t="str">
        <f>Лист2!M20</f>
        <v>:</v>
      </c>
      <c r="N21" s="138">
        <f>Лист2!N20</f>
        <v>2</v>
      </c>
      <c r="O21" s="136">
        <f>Лист2!O20</f>
        <v>0</v>
      </c>
      <c r="P21" s="137" t="str">
        <f>Лист2!P20</f>
        <v>:</v>
      </c>
      <c r="Q21" s="138">
        <f>Лист2!Q20</f>
        <v>3</v>
      </c>
      <c r="R21" s="108"/>
      <c r="S21" s="108"/>
      <c r="T21" s="108"/>
      <c r="U21" s="136">
        <f>Лист2!U20</f>
        <v>0</v>
      </c>
      <c r="V21" s="137" t="str">
        <f>Лист2!V20</f>
        <v>:</v>
      </c>
      <c r="W21" s="138">
        <f>Лист2!W20</f>
        <v>3</v>
      </c>
      <c r="X21" s="136">
        <f>Лист2!X20</f>
        <v>0</v>
      </c>
      <c r="Y21" s="137" t="str">
        <f>Лист2!Y20</f>
        <v>:</v>
      </c>
      <c r="Z21" s="138">
        <f>Лист2!Z20</f>
        <v>3</v>
      </c>
      <c r="AA21" s="268" t="s">
        <v>65</v>
      </c>
      <c r="AB21" s="266">
        <f>D22+G22+J22+M22+P22+V22+Y22</f>
        <v>2</v>
      </c>
      <c r="AC21" s="264">
        <f>AA21+AB21</f>
        <v>5</v>
      </c>
      <c r="AD21" s="260">
        <f>Лист3!T25</f>
        <v>2</v>
      </c>
      <c r="AE21" s="99">
        <f>Лист3!R23</f>
        <v>9</v>
      </c>
      <c r="AF21" s="100">
        <f>Лист3!R24</f>
        <v>81</v>
      </c>
      <c r="AG21" s="101">
        <f>Лист3!S23</f>
        <v>1412</v>
      </c>
      <c r="AH21" s="102">
        <f>Лист3!S24</f>
        <v>2219</v>
      </c>
      <c r="AI21" s="252">
        <v>8</v>
      </c>
      <c r="AJ21" s="22"/>
    </row>
    <row r="22" spans="1:36" ht="18.75" customHeight="1" thickBot="1" x14ac:dyDescent="0.3">
      <c r="A22" s="145"/>
      <c r="B22" s="179"/>
      <c r="C22" s="114"/>
      <c r="D22" s="115">
        <f>Лист2!D21</f>
        <v>0</v>
      </c>
      <c r="E22" s="116"/>
      <c r="F22" s="115"/>
      <c r="G22" s="115">
        <f>Лист2!G21</f>
        <v>0</v>
      </c>
      <c r="H22" s="115"/>
      <c r="I22" s="114"/>
      <c r="J22" s="115">
        <f>Лист2!J21</f>
        <v>0</v>
      </c>
      <c r="K22" s="116"/>
      <c r="L22" s="115"/>
      <c r="M22" s="115">
        <f>Лист2!M21</f>
        <v>2</v>
      </c>
      <c r="N22" s="115"/>
      <c r="O22" s="114"/>
      <c r="P22" s="115">
        <f>Лист2!P21</f>
        <v>0</v>
      </c>
      <c r="Q22" s="116"/>
      <c r="R22" s="117"/>
      <c r="S22" s="117"/>
      <c r="T22" s="117"/>
      <c r="U22" s="114"/>
      <c r="V22" s="115">
        <f>Лист2!V21</f>
        <v>0</v>
      </c>
      <c r="W22" s="116"/>
      <c r="X22" s="112"/>
      <c r="Y22" s="115">
        <f>Лист2!Y21</f>
        <v>0</v>
      </c>
      <c r="Z22" s="113"/>
      <c r="AA22" s="269"/>
      <c r="AB22" s="267"/>
      <c r="AC22" s="265"/>
      <c r="AD22" s="261"/>
      <c r="AE22" s="248">
        <f>AE21/AF21</f>
        <v>0.1111111111111111</v>
      </c>
      <c r="AF22" s="249"/>
      <c r="AG22" s="262">
        <f>AG21/AH21</f>
        <v>0.63632266786840919</v>
      </c>
      <c r="AH22" s="263"/>
      <c r="AI22" s="253"/>
      <c r="AJ22" s="22"/>
    </row>
    <row r="23" spans="1:36" ht="24.95" customHeight="1" x14ac:dyDescent="0.25">
      <c r="A23" s="144">
        <v>7</v>
      </c>
      <c r="B23" s="173" t="str">
        <f>Лист1!C22</f>
        <v>«Караганда-2»                         Карагандинская область</v>
      </c>
      <c r="C23" s="136">
        <f>Лист2!C22</f>
        <v>0</v>
      </c>
      <c r="D23" s="137" t="str">
        <f>Лист2!D22</f>
        <v>:</v>
      </c>
      <c r="E23" s="138">
        <f>Лист2!E22</f>
        <v>3</v>
      </c>
      <c r="F23" s="136">
        <f>Лист2!F22</f>
        <v>0</v>
      </c>
      <c r="G23" s="137" t="str">
        <f>Лист2!G22</f>
        <v>:</v>
      </c>
      <c r="H23" s="138">
        <f>Лист2!H22</f>
        <v>3</v>
      </c>
      <c r="I23" s="136">
        <f>Лист2!I22</f>
        <v>0</v>
      </c>
      <c r="J23" s="137" t="str">
        <f>Лист2!J22</f>
        <v>:</v>
      </c>
      <c r="K23" s="138">
        <f>Лист2!K22</f>
        <v>3</v>
      </c>
      <c r="L23" s="136">
        <f>Лист2!L22</f>
        <v>2</v>
      </c>
      <c r="M23" s="137" t="str">
        <f>Лист2!M22</f>
        <v>:</v>
      </c>
      <c r="N23" s="138">
        <f>Лист2!N22</f>
        <v>3</v>
      </c>
      <c r="O23" s="136">
        <f>Лист2!O22</f>
        <v>0</v>
      </c>
      <c r="P23" s="137" t="str">
        <f>Лист2!P22</f>
        <v>:</v>
      </c>
      <c r="Q23" s="138">
        <f>Лист2!Q22</f>
        <v>3</v>
      </c>
      <c r="R23" s="136">
        <f>Лист2!R22</f>
        <v>3</v>
      </c>
      <c r="S23" s="137" t="str">
        <f>Лист2!S22</f>
        <v>:</v>
      </c>
      <c r="T23" s="138">
        <f>Лист2!T22</f>
        <v>0</v>
      </c>
      <c r="U23" s="110"/>
      <c r="V23" s="106"/>
      <c r="W23" s="111"/>
      <c r="X23" s="136">
        <f>Лист2!X22</f>
        <v>0</v>
      </c>
      <c r="Y23" s="137" t="str">
        <f>Лист2!Y22</f>
        <v>:</v>
      </c>
      <c r="Z23" s="138">
        <f>Лист2!Z22</f>
        <v>3</v>
      </c>
      <c r="AA23" s="268" t="s">
        <v>66</v>
      </c>
      <c r="AB23" s="266">
        <f>D24+G24+J24+M24+P24+S24+Y24</f>
        <v>4</v>
      </c>
      <c r="AC23" s="264">
        <f>AA23+AB23</f>
        <v>21</v>
      </c>
      <c r="AD23" s="260">
        <f>Лист3!T28</f>
        <v>7</v>
      </c>
      <c r="AE23" s="95">
        <f>Лист3!R26</f>
        <v>31</v>
      </c>
      <c r="AF23" s="96">
        <f>Лист3!R27</f>
        <v>70</v>
      </c>
      <c r="AG23" s="97">
        <f>Лист3!S26</f>
        <v>1999</v>
      </c>
      <c r="AH23" s="98">
        <f>Лист3!S27</f>
        <v>2303</v>
      </c>
      <c r="AI23" s="252">
        <v>6</v>
      </c>
      <c r="AJ23" s="22"/>
    </row>
    <row r="24" spans="1:36" ht="16.5" customHeight="1" thickBot="1" x14ac:dyDescent="0.3">
      <c r="A24" s="145"/>
      <c r="B24" s="179"/>
      <c r="C24" s="112"/>
      <c r="D24" s="115">
        <f>Лист2!D23</f>
        <v>0</v>
      </c>
      <c r="E24" s="113"/>
      <c r="F24" s="107"/>
      <c r="G24" s="115">
        <f>Лист2!G23</f>
        <v>0</v>
      </c>
      <c r="H24" s="107"/>
      <c r="I24" s="112"/>
      <c r="J24" s="115">
        <f>Лист2!J23</f>
        <v>0</v>
      </c>
      <c r="K24" s="113"/>
      <c r="L24" s="107"/>
      <c r="M24" s="115">
        <f>Лист2!M23</f>
        <v>1</v>
      </c>
      <c r="N24" s="107"/>
      <c r="O24" s="112"/>
      <c r="P24" s="115">
        <f>Лист2!P23</f>
        <v>0</v>
      </c>
      <c r="Q24" s="113"/>
      <c r="R24" s="107"/>
      <c r="S24" s="115">
        <f>Лист2!S23</f>
        <v>3</v>
      </c>
      <c r="T24" s="107"/>
      <c r="U24" s="110"/>
      <c r="V24" s="106"/>
      <c r="W24" s="111"/>
      <c r="X24" s="112"/>
      <c r="Y24" s="115">
        <f>Лист2!Y23</f>
        <v>0</v>
      </c>
      <c r="Z24" s="113"/>
      <c r="AA24" s="269"/>
      <c r="AB24" s="267"/>
      <c r="AC24" s="265"/>
      <c r="AD24" s="261"/>
      <c r="AE24" s="248">
        <f>AE23/AF23</f>
        <v>0.44285714285714284</v>
      </c>
      <c r="AF24" s="249"/>
      <c r="AG24" s="262">
        <f>AG23/AH23</f>
        <v>0.86799826313504125</v>
      </c>
      <c r="AH24" s="263"/>
      <c r="AI24" s="253"/>
      <c r="AJ24" s="22"/>
    </row>
    <row r="25" spans="1:36" ht="22.5" customHeight="1" x14ac:dyDescent="0.25">
      <c r="A25" s="144">
        <v>8</v>
      </c>
      <c r="B25" s="173" t="str">
        <f>Лист1!C24</f>
        <v>«Алтай-4»                                      г.Усть-Каменогорск, ВКО</v>
      </c>
      <c r="C25" s="136">
        <f>Лист2!C24</f>
        <v>0</v>
      </c>
      <c r="D25" s="137" t="str">
        <f>Лист2!D24</f>
        <v>:</v>
      </c>
      <c r="E25" s="138">
        <f>Лист2!E24</f>
        <v>3</v>
      </c>
      <c r="F25" s="136">
        <f>Лист2!F24</f>
        <v>0</v>
      </c>
      <c r="G25" s="137" t="str">
        <f>Лист2!G24</f>
        <v>:</v>
      </c>
      <c r="H25" s="138">
        <f>Лист2!H24</f>
        <v>3</v>
      </c>
      <c r="I25" s="136">
        <f>Лист2!I24</f>
        <v>3</v>
      </c>
      <c r="J25" s="137" t="str">
        <f>Лист2!J24</f>
        <v>:</v>
      </c>
      <c r="K25" s="138">
        <f>Лист2!K24</f>
        <v>0</v>
      </c>
      <c r="L25" s="136">
        <f>Лист2!L24</f>
        <v>3</v>
      </c>
      <c r="M25" s="137" t="str">
        <f>Лист2!M24</f>
        <v>:</v>
      </c>
      <c r="N25" s="138">
        <f>Лист2!N24</f>
        <v>1</v>
      </c>
      <c r="O25" s="136">
        <f>Лист2!O24</f>
        <v>1</v>
      </c>
      <c r="P25" s="137" t="str">
        <f>Лист2!P24</f>
        <v>:</v>
      </c>
      <c r="Q25" s="138">
        <f>Лист2!Q24</f>
        <v>3</v>
      </c>
      <c r="R25" s="136">
        <f>Лист2!R24</f>
        <v>3</v>
      </c>
      <c r="S25" s="137" t="str">
        <f>Лист2!S24</f>
        <v>:</v>
      </c>
      <c r="T25" s="138">
        <f>Лист2!T24</f>
        <v>0</v>
      </c>
      <c r="U25" s="136">
        <f>Лист2!U24</f>
        <v>3</v>
      </c>
      <c r="V25" s="137" t="str">
        <f>Лист2!V24</f>
        <v>:</v>
      </c>
      <c r="W25" s="138">
        <f>Лист2!W24</f>
        <v>0</v>
      </c>
      <c r="X25" s="275"/>
      <c r="Y25" s="108"/>
      <c r="Z25" s="109"/>
      <c r="AA25" s="268" t="s">
        <v>67</v>
      </c>
      <c r="AB25" s="266">
        <f>D26+G26+J26+M26+P26+S26+V26</f>
        <v>12</v>
      </c>
      <c r="AC25" s="264">
        <f>AA25+AB25</f>
        <v>44</v>
      </c>
      <c r="AD25" s="260">
        <f>Лист3!T31</f>
        <v>15</v>
      </c>
      <c r="AE25" s="99">
        <f>Лист3!R29</f>
        <v>51</v>
      </c>
      <c r="AF25" s="100">
        <f>Лист3!R30</f>
        <v>47</v>
      </c>
      <c r="AG25" s="101">
        <f>Лист3!S29</f>
        <v>2050</v>
      </c>
      <c r="AH25" s="102">
        <f>Лист3!S30</f>
        <v>2074</v>
      </c>
      <c r="AI25" s="252">
        <v>5</v>
      </c>
      <c r="AJ25" s="22"/>
    </row>
    <row r="26" spans="1:36" ht="20.25" customHeight="1" thickBot="1" x14ac:dyDescent="0.3">
      <c r="A26" s="145"/>
      <c r="B26" s="179"/>
      <c r="C26" s="114"/>
      <c r="D26" s="115">
        <f>Лист2!D25</f>
        <v>0</v>
      </c>
      <c r="E26" s="116"/>
      <c r="F26" s="115"/>
      <c r="G26" s="115">
        <f>Лист2!G25</f>
        <v>0</v>
      </c>
      <c r="H26" s="115"/>
      <c r="I26" s="114"/>
      <c r="J26" s="115">
        <f>Лист2!J25</f>
        <v>3</v>
      </c>
      <c r="K26" s="116"/>
      <c r="L26" s="115"/>
      <c r="M26" s="115">
        <f>Лист2!M25</f>
        <v>3</v>
      </c>
      <c r="N26" s="115"/>
      <c r="O26" s="114"/>
      <c r="P26" s="115">
        <f>Лист2!P25</f>
        <v>0</v>
      </c>
      <c r="Q26" s="116"/>
      <c r="R26" s="115"/>
      <c r="S26" s="115">
        <f>Лист2!S25</f>
        <v>3</v>
      </c>
      <c r="T26" s="115"/>
      <c r="U26" s="114"/>
      <c r="V26" s="115">
        <f>Лист2!V25</f>
        <v>3</v>
      </c>
      <c r="W26" s="116"/>
      <c r="X26" s="276"/>
      <c r="Y26" s="117"/>
      <c r="Z26" s="118"/>
      <c r="AA26" s="269"/>
      <c r="AB26" s="267"/>
      <c r="AC26" s="265"/>
      <c r="AD26" s="261"/>
      <c r="AE26" s="248">
        <f>AE25/AF25</f>
        <v>1.0851063829787233</v>
      </c>
      <c r="AF26" s="249"/>
      <c r="AG26" s="262">
        <f>AG25/AH25</f>
        <v>0.98842815814850526</v>
      </c>
      <c r="AH26" s="263"/>
      <c r="AI26" s="253"/>
      <c r="AJ26" s="22"/>
    </row>
    <row r="27" spans="1:36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</row>
    <row r="28" spans="1:36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</row>
    <row r="29" spans="1:36" s="22" customFormat="1" ht="18.75" x14ac:dyDescent="0.3">
      <c r="A29" s="1" t="s">
        <v>40</v>
      </c>
      <c r="H29" s="1"/>
      <c r="I29" s="1" t="s">
        <v>70</v>
      </c>
      <c r="N29" s="20"/>
      <c r="Q29" s="20"/>
      <c r="R29" s="1" t="s">
        <v>72</v>
      </c>
      <c r="S29" s="1"/>
      <c r="V29" s="1"/>
      <c r="W29" s="1"/>
      <c r="X29" s="1"/>
      <c r="Z29" s="1"/>
      <c r="AD29" s="1" t="s">
        <v>71</v>
      </c>
      <c r="AG29" s="1"/>
      <c r="AH29" s="1"/>
    </row>
    <row r="30" spans="1:36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</row>
  </sheetData>
  <mergeCells count="98">
    <mergeCell ref="C7:AD7"/>
    <mergeCell ref="AB8:AB10"/>
    <mergeCell ref="AD11:AD12"/>
    <mergeCell ref="AC11:AC12"/>
    <mergeCell ref="AD8:AD10"/>
    <mergeCell ref="F8:H10"/>
    <mergeCell ref="L8:N10"/>
    <mergeCell ref="C11:C12"/>
    <mergeCell ref="AC8:AC10"/>
    <mergeCell ref="R8:T10"/>
    <mergeCell ref="AB11:AB12"/>
    <mergeCell ref="U8:W10"/>
    <mergeCell ref="AA8:AA10"/>
    <mergeCell ref="C8:E10"/>
    <mergeCell ref="O8:Q10"/>
    <mergeCell ref="AA11:AA12"/>
    <mergeCell ref="A7:B7"/>
    <mergeCell ref="A8:A10"/>
    <mergeCell ref="B8:B10"/>
    <mergeCell ref="A11:A12"/>
    <mergeCell ref="B11:B12"/>
    <mergeCell ref="O19:O20"/>
    <mergeCell ref="A19:A20"/>
    <mergeCell ref="B25:B26"/>
    <mergeCell ref="A13:A14"/>
    <mergeCell ref="AA25:AA26"/>
    <mergeCell ref="L17:L18"/>
    <mergeCell ref="AA23:AA24"/>
    <mergeCell ref="AA21:AA22"/>
    <mergeCell ref="AA19:AA20"/>
    <mergeCell ref="X8:Z10"/>
    <mergeCell ref="I8:K10"/>
    <mergeCell ref="F13:F14"/>
    <mergeCell ref="X25:X26"/>
    <mergeCell ref="A15:A16"/>
    <mergeCell ref="A17:A18"/>
    <mergeCell ref="A23:A24"/>
    <mergeCell ref="B19:B20"/>
    <mergeCell ref="A25:A26"/>
    <mergeCell ref="B13:B14"/>
    <mergeCell ref="A21:A22"/>
    <mergeCell ref="B23:B24"/>
    <mergeCell ref="B21:B22"/>
    <mergeCell ref="B17:B18"/>
    <mergeCell ref="B15:B16"/>
    <mergeCell ref="I15:I16"/>
    <mergeCell ref="AD13:AD14"/>
    <mergeCell ref="AD15:AD16"/>
    <mergeCell ref="AA17:AA18"/>
    <mergeCell ref="AA15:AA16"/>
    <mergeCell ref="AA13:AA14"/>
    <mergeCell ref="AC25:AC26"/>
    <mergeCell ref="AB25:AB26"/>
    <mergeCell ref="AB17:AB18"/>
    <mergeCell ref="AB13:AB14"/>
    <mergeCell ref="AB15:AB16"/>
    <mergeCell ref="AC13:AC14"/>
    <mergeCell ref="AC15:AC16"/>
    <mergeCell ref="AC17:AC18"/>
    <mergeCell ref="AB19:AB20"/>
    <mergeCell ref="AC21:AC22"/>
    <mergeCell ref="AC19:AC20"/>
    <mergeCell ref="AB23:AB24"/>
    <mergeCell ref="AC23:AC24"/>
    <mergeCell ref="AB21:AB22"/>
    <mergeCell ref="AE16:AF16"/>
    <mergeCell ref="AI15:AI16"/>
    <mergeCell ref="AD17:AD18"/>
    <mergeCell ref="AI23:AI24"/>
    <mergeCell ref="AE24:AF24"/>
    <mergeCell ref="AE18:AF18"/>
    <mergeCell ref="AE20:AF20"/>
    <mergeCell ref="AG20:AH20"/>
    <mergeCell ref="AE22:AF22"/>
    <mergeCell ref="AI17:AI18"/>
    <mergeCell ref="AG18:AH18"/>
    <mergeCell ref="AI21:AI22"/>
    <mergeCell ref="AG24:AH24"/>
    <mergeCell ref="AG22:AH22"/>
    <mergeCell ref="AG16:AH16"/>
    <mergeCell ref="AD25:AD26"/>
    <mergeCell ref="AD21:AD22"/>
    <mergeCell ref="AD23:AD24"/>
    <mergeCell ref="AD19:AD20"/>
    <mergeCell ref="AI19:AI20"/>
    <mergeCell ref="AI25:AI26"/>
    <mergeCell ref="AG26:AH26"/>
    <mergeCell ref="AE26:AF26"/>
    <mergeCell ref="AE14:AF14"/>
    <mergeCell ref="AG14:AH14"/>
    <mergeCell ref="AI13:AI14"/>
    <mergeCell ref="AE7:AI7"/>
    <mergeCell ref="AG8:AH10"/>
    <mergeCell ref="AE8:AF10"/>
    <mergeCell ref="AI8:AI10"/>
    <mergeCell ref="AI11:AI12"/>
    <mergeCell ref="AG12:AH12"/>
    <mergeCell ref="AE12:AF12"/>
  </mergeCells>
  <phoneticPr fontId="9" type="noConversion"/>
  <pageMargins left="0.17" right="0.16" top="0.19" bottom="0.17" header="0.17" footer="0.17"/>
  <pageSetup paperSize="9" orientation="landscape" horizontalDpi="4294967293" verticalDpi="0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2019-02-12T19:12:50Z</cp:lastPrinted>
  <dcterms:created xsi:type="dcterms:W3CDTF">2006-09-28T05:33:49Z</dcterms:created>
  <dcterms:modified xsi:type="dcterms:W3CDTF">2021-03-21T12:43:18Z</dcterms:modified>
</cp:coreProperties>
</file>