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filterPrivacy="1" autoCompressPictures="0"/>
  <bookViews>
    <workbookView xWindow="0" yWindow="0" windowWidth="20490" windowHeight="7770" activeTab="3"/>
  </bookViews>
  <sheets>
    <sheet name="Лист1" sheetId="1" r:id="rId1"/>
    <sheet name="Лист2" sheetId="2" r:id="rId2"/>
    <sheet name="Лист3" sheetId="3" r:id="rId3"/>
    <sheet name="Лист4" sheetId="4" r:id="rId4"/>
  </sheets>
  <externalReferences>
    <externalReference r:id="rId5"/>
    <externalReference r:id="rId6"/>
    <externalReference r:id="rId7"/>
  </externalReferences>
  <calcPr calcId="125725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8" i="3"/>
  <c r="K8"/>
  <c r="N8"/>
  <c r="T8"/>
  <c r="AE7" i="4"/>
  <c r="A7"/>
  <c r="Q31" i="3"/>
  <c r="AA24" i="2"/>
  <c r="Q29" i="3"/>
  <c r="Q28"/>
  <c r="AA22" i="2"/>
  <c r="Q26" i="3"/>
  <c r="Q25"/>
  <c r="AA20" i="2"/>
  <c r="Q23" i="3"/>
  <c r="Q22"/>
  <c r="AA18" i="2"/>
  <c r="Q20" i="3"/>
  <c r="Q19"/>
  <c r="AA16" i="2"/>
  <c r="Q17" i="3"/>
  <c r="Q16"/>
  <c r="AA14" i="2"/>
  <c r="Q14" i="3"/>
  <c r="Q13"/>
  <c r="AA12" i="2"/>
  <c r="Q11" i="3"/>
  <c r="Q10"/>
  <c r="AA10" i="2"/>
  <c r="Q8" i="3"/>
  <c r="K25" i="1"/>
  <c r="AF24" i="2"/>
  <c r="P30" i="3"/>
  <c r="K24" i="1"/>
  <c r="AE24" i="2"/>
  <c r="P29" i="3"/>
  <c r="K23" i="1"/>
  <c r="AF22" i="2"/>
  <c r="P27" i="3"/>
  <c r="K22" i="1"/>
  <c r="AE22" i="2"/>
  <c r="P26" i="3"/>
  <c r="K21" i="1"/>
  <c r="AF20" i="2"/>
  <c r="P24" i="3"/>
  <c r="K20" i="1"/>
  <c r="AE20" i="2"/>
  <c r="P23" i="3"/>
  <c r="K19" i="1"/>
  <c r="AF18" i="2"/>
  <c r="P21" i="3"/>
  <c r="K18" i="1"/>
  <c r="AE18" i="2"/>
  <c r="P20" i="3"/>
  <c r="K17" i="1"/>
  <c r="AF16" i="2"/>
  <c r="P18" i="3"/>
  <c r="K16" i="1"/>
  <c r="AE16" i="2"/>
  <c r="P17" i="3"/>
  <c r="K15" i="1"/>
  <c r="AF14" i="2"/>
  <c r="P15" i="3"/>
  <c r="K14" i="1"/>
  <c r="AE14" i="2"/>
  <c r="P14" i="3"/>
  <c r="K13" i="1"/>
  <c r="AF12" i="2"/>
  <c r="P12" i="3"/>
  <c r="K12" i="1"/>
  <c r="AE12" i="2"/>
  <c r="P11" i="3"/>
  <c r="K11" i="1"/>
  <c r="AF10" i="2"/>
  <c r="P9" i="3"/>
  <c r="K10" i="1"/>
  <c r="AE10" i="2"/>
  <c r="P8" i="3"/>
  <c r="K24" i="2"/>
  <c r="E24"/>
  <c r="H24"/>
  <c r="N24"/>
  <c r="Q24"/>
  <c r="T24"/>
  <c r="W24"/>
  <c r="AD24"/>
  <c r="O30" i="3"/>
  <c r="I24" i="2"/>
  <c r="C24"/>
  <c r="F24"/>
  <c r="L24"/>
  <c r="O24"/>
  <c r="R24"/>
  <c r="U24"/>
  <c r="AC24"/>
  <c r="O29" i="3"/>
  <c r="H22" i="2"/>
  <c r="E22"/>
  <c r="K22"/>
  <c r="N22"/>
  <c r="Q22"/>
  <c r="T22"/>
  <c r="AD22"/>
  <c r="O27" i="3"/>
  <c r="F22" i="2"/>
  <c r="C22"/>
  <c r="I22"/>
  <c r="L22"/>
  <c r="O22"/>
  <c r="R22"/>
  <c r="AC22"/>
  <c r="O26" i="3"/>
  <c r="E20" i="2"/>
  <c r="H20"/>
  <c r="K20"/>
  <c r="N20"/>
  <c r="Q20"/>
  <c r="AD20"/>
  <c r="O24" i="3"/>
  <c r="C20" i="2"/>
  <c r="F20"/>
  <c r="I20"/>
  <c r="L20"/>
  <c r="O20"/>
  <c r="AC20"/>
  <c r="O23" i="3"/>
  <c r="N18" i="2"/>
  <c r="E18"/>
  <c r="H18"/>
  <c r="K18"/>
  <c r="AD18"/>
  <c r="O21" i="3"/>
  <c r="L18" i="2"/>
  <c r="C18"/>
  <c r="F18"/>
  <c r="I18"/>
  <c r="AC18"/>
  <c r="O20" i="3"/>
  <c r="E16" i="2"/>
  <c r="H16"/>
  <c r="K16"/>
  <c r="AD16"/>
  <c r="O18" i="3"/>
  <c r="C16" i="2"/>
  <c r="F16"/>
  <c r="I16"/>
  <c r="AC16"/>
  <c r="O17" i="3"/>
  <c r="E14" i="2"/>
  <c r="H14"/>
  <c r="AD14"/>
  <c r="O15" i="3"/>
  <c r="C14" i="2"/>
  <c r="F14"/>
  <c r="AC14"/>
  <c r="O14" i="3"/>
  <c r="E12" i="2"/>
  <c r="AD12"/>
  <c r="O12" i="3"/>
  <c r="C12" i="2"/>
  <c r="AC12"/>
  <c r="O11" i="3"/>
  <c r="AD10" i="2"/>
  <c r="O9" i="3"/>
  <c r="AC10" i="2"/>
  <c r="O8" i="3"/>
  <c r="N31"/>
  <c r="M29"/>
  <c r="M30"/>
  <c r="M31"/>
  <c r="L29"/>
  <c r="L30"/>
  <c r="L31"/>
  <c r="N29"/>
  <c r="N28"/>
  <c r="M26"/>
  <c r="M27"/>
  <c r="M28"/>
  <c r="L26"/>
  <c r="L27"/>
  <c r="L28"/>
  <c r="N26"/>
  <c r="N25"/>
  <c r="M23"/>
  <c r="M24"/>
  <c r="M25"/>
  <c r="L23"/>
  <c r="L24"/>
  <c r="L25"/>
  <c r="N23"/>
  <c r="N22"/>
  <c r="M20"/>
  <c r="M21"/>
  <c r="M22"/>
  <c r="L20"/>
  <c r="L21"/>
  <c r="L22"/>
  <c r="N20"/>
  <c r="N19"/>
  <c r="M17"/>
  <c r="M18"/>
  <c r="M19"/>
  <c r="L17"/>
  <c r="L18"/>
  <c r="L19"/>
  <c r="N17"/>
  <c r="N16"/>
  <c r="M14"/>
  <c r="M15"/>
  <c r="M16"/>
  <c r="L14"/>
  <c r="L15"/>
  <c r="L16"/>
  <c r="N14"/>
  <c r="N13"/>
  <c r="M11"/>
  <c r="M12"/>
  <c r="M13"/>
  <c r="L11"/>
  <c r="L12"/>
  <c r="L13"/>
  <c r="N11"/>
  <c r="N10"/>
  <c r="M8"/>
  <c r="M9"/>
  <c r="M10"/>
  <c r="L8"/>
  <c r="L9"/>
  <c r="L10"/>
  <c r="L4"/>
  <c r="L3"/>
  <c r="P31"/>
  <c r="O31"/>
  <c r="P28"/>
  <c r="O28"/>
  <c r="P25"/>
  <c r="O25"/>
  <c r="P22"/>
  <c r="O22"/>
  <c r="P19"/>
  <c r="O19"/>
  <c r="P16"/>
  <c r="O16"/>
  <c r="P13"/>
  <c r="O13"/>
  <c r="P10"/>
  <c r="O10"/>
  <c r="K31"/>
  <c r="J29"/>
  <c r="J30"/>
  <c r="J31"/>
  <c r="I29"/>
  <c r="I30"/>
  <c r="I31"/>
  <c r="K29"/>
  <c r="K28"/>
  <c r="J26"/>
  <c r="J27"/>
  <c r="J28"/>
  <c r="I26"/>
  <c r="I27"/>
  <c r="I28"/>
  <c r="K26"/>
  <c r="K25"/>
  <c r="J23"/>
  <c r="J24"/>
  <c r="J25"/>
  <c r="I23"/>
  <c r="I24"/>
  <c r="I25"/>
  <c r="K23"/>
  <c r="K22"/>
  <c r="J20"/>
  <c r="J21"/>
  <c r="J22"/>
  <c r="I20"/>
  <c r="I21"/>
  <c r="I22"/>
  <c r="K20"/>
  <c r="K19"/>
  <c r="J17"/>
  <c r="J18"/>
  <c r="J19"/>
  <c r="I17"/>
  <c r="I18"/>
  <c r="I19"/>
  <c r="K17"/>
  <c r="K16"/>
  <c r="J14"/>
  <c r="J15"/>
  <c r="J16"/>
  <c r="I14"/>
  <c r="I15"/>
  <c r="I16"/>
  <c r="K14"/>
  <c r="K13"/>
  <c r="J11"/>
  <c r="J12"/>
  <c r="J13"/>
  <c r="I11"/>
  <c r="I12"/>
  <c r="I13"/>
  <c r="K11"/>
  <c r="K10"/>
  <c r="J8"/>
  <c r="J9"/>
  <c r="J10"/>
  <c r="I8"/>
  <c r="I9"/>
  <c r="I10"/>
  <c r="R8"/>
  <c r="G8"/>
  <c r="S8"/>
  <c r="R9"/>
  <c r="G9"/>
  <c r="S9"/>
  <c r="R10"/>
  <c r="S10"/>
  <c r="H10"/>
  <c r="T10"/>
  <c r="F10"/>
  <c r="H31"/>
  <c r="F29"/>
  <c r="F30"/>
  <c r="F31"/>
  <c r="G30"/>
  <c r="H29"/>
  <c r="G29"/>
  <c r="G31"/>
  <c r="H28"/>
  <c r="F26"/>
  <c r="F27"/>
  <c r="F28"/>
  <c r="G27"/>
  <c r="H26"/>
  <c r="G26"/>
  <c r="G28"/>
  <c r="H25"/>
  <c r="F23"/>
  <c r="F24"/>
  <c r="F25"/>
  <c r="G24"/>
  <c r="H23"/>
  <c r="G23"/>
  <c r="G25"/>
  <c r="H22"/>
  <c r="F20"/>
  <c r="F21"/>
  <c r="F22"/>
  <c r="G21"/>
  <c r="H20"/>
  <c r="G20"/>
  <c r="G22"/>
  <c r="H19"/>
  <c r="F17"/>
  <c r="F18"/>
  <c r="F19"/>
  <c r="G18"/>
  <c r="H17"/>
  <c r="G17"/>
  <c r="G19"/>
  <c r="H16"/>
  <c r="F14"/>
  <c r="F15"/>
  <c r="F16"/>
  <c r="G15"/>
  <c r="H14"/>
  <c r="G14"/>
  <c r="G16"/>
  <c r="H13"/>
  <c r="F11"/>
  <c r="F12"/>
  <c r="F13"/>
  <c r="G12"/>
  <c r="H11"/>
  <c r="G11"/>
  <c r="G13"/>
  <c r="G10"/>
  <c r="D13"/>
  <c r="T29"/>
  <c r="S30"/>
  <c r="AH25" i="4"/>
  <c r="H25"/>
  <c r="Q25"/>
  <c r="T25"/>
  <c r="I25"/>
  <c r="L25"/>
  <c r="U25"/>
  <c r="T28" i="3"/>
  <c r="AD23" i="4"/>
  <c r="T26" i="3"/>
  <c r="S27"/>
  <c r="AH23" i="4"/>
  <c r="T23"/>
  <c r="C23"/>
  <c r="F23"/>
  <c r="I23"/>
  <c r="O23"/>
  <c r="T23" i="3"/>
  <c r="S24"/>
  <c r="AH21" i="4"/>
  <c r="E21"/>
  <c r="H21"/>
  <c r="Q21"/>
  <c r="F21"/>
  <c r="I21"/>
  <c r="L21"/>
  <c r="T20" i="3"/>
  <c r="S21"/>
  <c r="AH19" i="4"/>
  <c r="K19"/>
  <c r="C19"/>
  <c r="F19"/>
  <c r="L19"/>
  <c r="T19" i="3"/>
  <c r="AD17" i="4"/>
  <c r="T17" i="3"/>
  <c r="S17"/>
  <c r="H17" i="4"/>
  <c r="K17"/>
  <c r="C17"/>
  <c r="F17"/>
  <c r="T14" i="3"/>
  <c r="S15"/>
  <c r="AH15" i="4"/>
  <c r="H15"/>
  <c r="F15"/>
  <c r="T13" i="3"/>
  <c r="AD13" i="4"/>
  <c r="T11" i="3"/>
  <c r="S12"/>
  <c r="AH13" i="4"/>
  <c r="R11" i="3"/>
  <c r="AE13" i="4"/>
  <c r="AD11"/>
  <c r="AH11"/>
  <c r="AF11"/>
  <c r="P24" i="2"/>
  <c r="P25" i="4"/>
  <c r="S24" i="2"/>
  <c r="S25" i="4"/>
  <c r="D31" i="3"/>
  <c r="C31"/>
  <c r="P22" i="2"/>
  <c r="S22"/>
  <c r="S23" i="4"/>
  <c r="D28" i="3"/>
  <c r="C28"/>
  <c r="P20" i="2"/>
  <c r="P21" i="4"/>
  <c r="D25" i="3"/>
  <c r="C25"/>
  <c r="D22"/>
  <c r="C22"/>
  <c r="D19"/>
  <c r="C19"/>
  <c r="D16"/>
  <c r="C16"/>
  <c r="C13"/>
  <c r="D10"/>
  <c r="C10"/>
  <c r="B21" i="4"/>
  <c r="B15"/>
  <c r="B11"/>
  <c r="B23" i="3"/>
  <c r="B14"/>
  <c r="B8"/>
  <c r="B20" i="2"/>
  <c r="B14"/>
  <c r="B10"/>
  <c r="T31" i="3"/>
  <c r="AD25" i="4"/>
  <c r="T25" i="3"/>
  <c r="AD21" i="4"/>
  <c r="T22" i="3"/>
  <c r="AD19" i="4"/>
  <c r="T16" i="3"/>
  <c r="AD15" i="4"/>
  <c r="D26"/>
  <c r="G26"/>
  <c r="J26"/>
  <c r="M26"/>
  <c r="P26"/>
  <c r="S26"/>
  <c r="V26"/>
  <c r="D24"/>
  <c r="G24"/>
  <c r="J24"/>
  <c r="M24"/>
  <c r="P24"/>
  <c r="S24"/>
  <c r="Y24"/>
  <c r="D22"/>
  <c r="G22"/>
  <c r="J22"/>
  <c r="M22"/>
  <c r="P22"/>
  <c r="V22"/>
  <c r="Y22"/>
  <c r="D20"/>
  <c r="G20"/>
  <c r="J20"/>
  <c r="M20"/>
  <c r="S20"/>
  <c r="V20"/>
  <c r="Y20"/>
  <c r="D18"/>
  <c r="G18"/>
  <c r="J18"/>
  <c r="P18"/>
  <c r="S18"/>
  <c r="V18"/>
  <c r="Y18"/>
  <c r="D16"/>
  <c r="G16"/>
  <c r="M16"/>
  <c r="P16"/>
  <c r="S16"/>
  <c r="V16"/>
  <c r="Y16"/>
  <c r="D14"/>
  <c r="J14"/>
  <c r="M14"/>
  <c r="P14"/>
  <c r="S14"/>
  <c r="V14"/>
  <c r="Y14"/>
  <c r="J12"/>
  <c r="M12"/>
  <c r="P12"/>
  <c r="S12"/>
  <c r="V12"/>
  <c r="Y12"/>
  <c r="B25"/>
  <c r="B13"/>
  <c r="B17"/>
  <c r="Z21"/>
  <c r="Y21"/>
  <c r="X21"/>
  <c r="Z19"/>
  <c r="Y19"/>
  <c r="X19"/>
  <c r="Z23"/>
  <c r="Y23"/>
  <c r="X23"/>
  <c r="W21"/>
  <c r="V21"/>
  <c r="U21"/>
  <c r="W25"/>
  <c r="V24" i="2"/>
  <c r="V25" i="4"/>
  <c r="R25"/>
  <c r="O25"/>
  <c r="N25"/>
  <c r="M24" i="2"/>
  <c r="M25" i="4"/>
  <c r="K25"/>
  <c r="J24" i="2"/>
  <c r="J25" i="4"/>
  <c r="G24" i="2"/>
  <c r="G25" i="4"/>
  <c r="F25"/>
  <c r="D24" i="2"/>
  <c r="D25" i="4"/>
  <c r="C25"/>
  <c r="R23"/>
  <c r="Q23"/>
  <c r="P23"/>
  <c r="N23"/>
  <c r="M22" i="2"/>
  <c r="M23" i="4"/>
  <c r="L23"/>
  <c r="K23"/>
  <c r="J22" i="2"/>
  <c r="J23" i="4"/>
  <c r="H23"/>
  <c r="G22" i="2"/>
  <c r="G23" i="4"/>
  <c r="E23"/>
  <c r="D22" i="2"/>
  <c r="D23" i="4"/>
  <c r="O21"/>
  <c r="N21"/>
  <c r="M20" i="2"/>
  <c r="M21" i="4"/>
  <c r="K21"/>
  <c r="J20" i="2"/>
  <c r="J21" i="4"/>
  <c r="G20" i="2"/>
  <c r="G21" i="4"/>
  <c r="D20" i="2"/>
  <c r="D21" i="4"/>
  <c r="C21"/>
  <c r="W19"/>
  <c r="V19"/>
  <c r="U19"/>
  <c r="T19"/>
  <c r="S19"/>
  <c r="R19"/>
  <c r="N19"/>
  <c r="M18" i="2"/>
  <c r="M19" i="4"/>
  <c r="J18" i="2"/>
  <c r="J19" i="4"/>
  <c r="G18" i="2"/>
  <c r="G19" i="4"/>
  <c r="E19"/>
  <c r="D18" i="2"/>
  <c r="D19" i="4"/>
  <c r="Z17"/>
  <c r="Y17"/>
  <c r="X17"/>
  <c r="W17"/>
  <c r="V17"/>
  <c r="U17"/>
  <c r="T17"/>
  <c r="S17"/>
  <c r="R17"/>
  <c r="Q17"/>
  <c r="P17"/>
  <c r="O17"/>
  <c r="J16" i="2"/>
  <c r="J17" i="4"/>
  <c r="I17"/>
  <c r="G16" i="2"/>
  <c r="G17" i="4"/>
  <c r="D16" i="2"/>
  <c r="D17" i="4"/>
  <c r="Z15"/>
  <c r="Y15"/>
  <c r="X15"/>
  <c r="W15"/>
  <c r="V15"/>
  <c r="U15"/>
  <c r="T15"/>
  <c r="S15"/>
  <c r="R15"/>
  <c r="Q15"/>
  <c r="P15"/>
  <c r="O15"/>
  <c r="N15"/>
  <c r="M15"/>
  <c r="L15"/>
  <c r="G14" i="2"/>
  <c r="G15" i="4"/>
  <c r="D14" i="2"/>
  <c r="D15" i="4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D12" i="2"/>
  <c r="D13" i="4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G11"/>
  <c r="B29" i="3"/>
  <c r="B17"/>
  <c r="B11"/>
  <c r="B24" i="2"/>
  <c r="B16"/>
  <c r="B12"/>
  <c r="B23" i="4"/>
  <c r="B19"/>
  <c r="B26" i="3"/>
  <c r="B20"/>
  <c r="B22" i="2"/>
  <c r="B18"/>
  <c r="E15" i="4"/>
  <c r="R14" i="3"/>
  <c r="R27"/>
  <c r="AF23" i="4"/>
  <c r="AB19"/>
  <c r="AC19"/>
  <c r="AB13"/>
  <c r="AC13"/>
  <c r="I19"/>
  <c r="C15"/>
  <c r="AB25"/>
  <c r="AC25"/>
  <c r="AB23"/>
  <c r="AC23"/>
  <c r="R21" i="3"/>
  <c r="AF19" i="4"/>
  <c r="S18" i="3"/>
  <c r="AH17" i="4"/>
  <c r="AE17" i="2"/>
  <c r="AE13"/>
  <c r="S26" i="3"/>
  <c r="S28"/>
  <c r="L22" i="1"/>
  <c r="AC11" i="2"/>
  <c r="L20" i="1"/>
  <c r="L10"/>
  <c r="AB15" i="4"/>
  <c r="AC15"/>
  <c r="R18" i="3"/>
  <c r="AF17" i="4"/>
  <c r="E17"/>
  <c r="L24" i="1"/>
  <c r="H19" i="4"/>
  <c r="AB21"/>
  <c r="AC21"/>
  <c r="L12" i="1"/>
  <c r="AB11" i="4"/>
  <c r="AC11"/>
  <c r="S11" i="3"/>
  <c r="AE21" i="2"/>
  <c r="AG17" i="4"/>
  <c r="AE11" i="2"/>
  <c r="AE15"/>
  <c r="AE19"/>
  <c r="AE23"/>
  <c r="L16" i="1"/>
  <c r="L18"/>
  <c r="AB17" i="4"/>
  <c r="AC17"/>
  <c r="R15" i="3"/>
  <c r="AF15" i="4"/>
  <c r="L14" i="1"/>
  <c r="R24" i="3"/>
  <c r="AF21" i="4"/>
  <c r="E25"/>
  <c r="R30" i="3"/>
  <c r="AF25" i="4"/>
  <c r="AC19" i="2"/>
  <c r="AG23" i="4"/>
  <c r="AG24"/>
  <c r="AG18"/>
  <c r="S19" i="3"/>
  <c r="AC15" i="2"/>
  <c r="AC23"/>
  <c r="AE11" i="4"/>
  <c r="AE12"/>
  <c r="S20" i="3"/>
  <c r="R20"/>
  <c r="AE15" i="4"/>
  <c r="AE16"/>
  <c r="R16" i="3"/>
  <c r="S13"/>
  <c r="AG13" i="4"/>
  <c r="AG14"/>
  <c r="AC25" i="2"/>
  <c r="AC17"/>
  <c r="R12" i="3"/>
  <c r="AC21" i="2"/>
  <c r="R29" i="3"/>
  <c r="AG11" i="4"/>
  <c r="AG12"/>
  <c r="S14" i="3"/>
  <c r="S23"/>
  <c r="AC13" i="2"/>
  <c r="AE25"/>
  <c r="AE25" i="4"/>
  <c r="AE26"/>
  <c r="R31" i="3"/>
  <c r="AG21" i="4"/>
  <c r="AG22"/>
  <c r="S25" i="3"/>
  <c r="R23"/>
  <c r="R17"/>
  <c r="S29"/>
  <c r="S22"/>
  <c r="AG19" i="4"/>
  <c r="AG20"/>
  <c r="AG15"/>
  <c r="AG16"/>
  <c r="S16" i="3"/>
  <c r="AF13" i="4"/>
  <c r="AE14"/>
  <c r="R13" i="3"/>
  <c r="AE19" i="4"/>
  <c r="AE20"/>
  <c r="R22" i="3"/>
  <c r="R26"/>
  <c r="R28"/>
  <c r="AE23" i="4"/>
  <c r="AE24"/>
  <c r="AG25"/>
  <c r="AG26"/>
  <c r="S31" i="3"/>
  <c r="R19"/>
  <c r="AE17" i="4"/>
  <c r="AE18"/>
  <c r="R25" i="3"/>
  <c r="AE21" i="4"/>
  <c r="AE22"/>
</calcChain>
</file>

<file path=xl/sharedStrings.xml><?xml version="1.0" encoding="utf-8"?>
<sst xmlns="http://schemas.openxmlformats.org/spreadsheetml/2006/main" count="140" uniqueCount="66">
  <si>
    <t>№</t>
  </si>
  <si>
    <t>КОМАНДЫ</t>
  </si>
  <si>
    <t>Место</t>
  </si>
  <si>
    <t>Соотн. мячей</t>
  </si>
  <si>
    <t>Очки</t>
  </si>
  <si>
    <t>1-й день</t>
  </si>
  <si>
    <t>2-й день</t>
  </si>
  <si>
    <t>3-й день</t>
  </si>
  <si>
    <t>4-й день</t>
  </si>
  <si>
    <t>5-й день</t>
  </si>
  <si>
    <t>ИТОГО</t>
  </si>
  <si>
    <t>Коэффиц.</t>
  </si>
  <si>
    <t>6-й день</t>
  </si>
  <si>
    <t>7-й день</t>
  </si>
  <si>
    <t>Соотн. партий</t>
  </si>
  <si>
    <t xml:space="preserve">КОМИТЕТ ПО ДЕЛАМ СПОРТА И ФИЗИЧЕСКОЙ КУЛЬТУРЫ </t>
  </si>
  <si>
    <t>МИНИСТЕРСТВА  КУЛЬТУРЫ  И  СПОРТА  РЕСПУБЛИКИ  КАЗАХСТАН</t>
  </si>
  <si>
    <t>Т А Б Л И Ц А    Р Е З У Л Ь Т А Т О В</t>
  </si>
  <si>
    <t>Кол. побед</t>
  </si>
  <si>
    <t>ДВИЖЕНИЕ  ПО  ТУРАМ</t>
  </si>
  <si>
    <t>Команды</t>
  </si>
  <si>
    <t>I тур</t>
  </si>
  <si>
    <t>II тур</t>
  </si>
  <si>
    <t>III тур</t>
  </si>
  <si>
    <t>IV тур</t>
  </si>
  <si>
    <t>V тур</t>
  </si>
  <si>
    <t>ИТОГИ</t>
  </si>
  <si>
    <t>соотнош.</t>
  </si>
  <si>
    <t>очки</t>
  </si>
  <si>
    <t>место</t>
  </si>
  <si>
    <t>парт.  мячей</t>
  </si>
  <si>
    <t>кол</t>
  </si>
  <si>
    <t>парт. мячей</t>
  </si>
  <si>
    <t>коэффиц.</t>
  </si>
  <si>
    <t>побед</t>
  </si>
  <si>
    <t>Кол побед</t>
  </si>
  <si>
    <t>Соотнош. мячей</t>
  </si>
  <si>
    <t xml:space="preserve">КАЗАХСТАНCКАЯ ФЕДЕРАЦИЯ  ВОЛЕЙБОЛА </t>
  </si>
  <si>
    <t>НАЦИОНАЛЬНЫЙ ОЛИМПИЙСКИЙ КОМИТЕТ</t>
  </si>
  <si>
    <t>Главный секретарь, НСВК</t>
  </si>
  <si>
    <t>г.Усть-Каменогорск</t>
  </si>
  <si>
    <t>Главный судья, НСВК</t>
  </si>
  <si>
    <t>«Алматы-2»                                            г.Алматы</t>
  </si>
  <si>
    <t>«Жетысу-2»                                    Алматинская область</t>
  </si>
  <si>
    <t>«Куаныш-2»                                                    СКО</t>
  </si>
  <si>
    <t>«Караганда-2»                         Карагандинская область</t>
  </si>
  <si>
    <t>20-29.11.2020</t>
  </si>
  <si>
    <t>г.Талдыкорган</t>
  </si>
  <si>
    <t>г. Семей</t>
  </si>
  <si>
    <t>20-29.12.2020</t>
  </si>
  <si>
    <t>:</t>
  </si>
  <si>
    <t>«Иртыш-Казхром-2»                               Павлодарская область</t>
  </si>
  <si>
    <t>«Алтай-3»                                            г.Семей, ВКО</t>
  </si>
  <si>
    <t>«Алтай-4»                                      г.Усть-Каменогорск, ВКО</t>
  </si>
  <si>
    <t>21.02-02.03.2021</t>
  </si>
  <si>
    <t>Подсчёт  коэффициентов  соотношений  мячей 5-го тура</t>
  </si>
  <si>
    <t xml:space="preserve"> 5-го тура 29-го чемпионата РК по волейболу среди женских команд Высшей лиги до 23-х лет</t>
  </si>
  <si>
    <t>10-19.04.2021 г.</t>
  </si>
  <si>
    <t xml:space="preserve"> 5-и туров 29-го чемпионата РК по волейболу среди женских команд Высшей лиги до 23-х лет</t>
  </si>
  <si>
    <t>Очки  4-х туров</t>
  </si>
  <si>
    <t>Очки   5-го тура</t>
  </si>
  <si>
    <t>Очки    5-и туров</t>
  </si>
  <si>
    <t>Л. Ким</t>
  </si>
  <si>
    <t>Н. Ручинскене</t>
  </si>
  <si>
    <t>г. Петропавловск</t>
  </si>
  <si>
    <t>«Ару Астана Нур-Султан-2»                                                 г. Нур-Султан</t>
  </si>
</sst>
</file>

<file path=xl/styles.xml><?xml version="1.0" encoding="utf-8"?>
<styleSheet xmlns="http://schemas.openxmlformats.org/spreadsheetml/2006/main">
  <numFmts count="1">
    <numFmt numFmtId="164" formatCode="0.000"/>
  </numFmts>
  <fonts count="18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2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</fills>
  <borders count="5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95">
    <xf numFmtId="0" fontId="0" fillId="0" borderId="0" xfId="0"/>
    <xf numFmtId="0" fontId="5" fillId="0" borderId="0" xfId="0" applyFont="1"/>
    <xf numFmtId="0" fontId="5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Border="1"/>
    <xf numFmtId="0" fontId="5" fillId="0" borderId="0" xfId="0" applyFont="1" applyAlignment="1">
      <alignment horizontal="right" vertical="center"/>
    </xf>
    <xf numFmtId="0" fontId="1" fillId="2" borderId="1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2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0" fillId="0" borderId="0" xfId="0" applyFont="1"/>
    <xf numFmtId="0" fontId="1" fillId="0" borderId="0" xfId="0" applyFont="1" applyAlignment="1">
      <alignment horizontal="center"/>
    </xf>
    <xf numFmtId="0" fontId="8" fillId="0" borderId="9" xfId="0" applyFont="1" applyBorder="1"/>
    <xf numFmtId="0" fontId="8" fillId="0" borderId="10" xfId="0" applyFont="1" applyBorder="1"/>
    <xf numFmtId="49" fontId="4" fillId="0" borderId="0" xfId="0" applyNumberFormat="1" applyFont="1" applyBorder="1" applyAlignment="1">
      <alignment horizontal="center" vertical="center"/>
    </xf>
    <xf numFmtId="0" fontId="8" fillId="0" borderId="13" xfId="0" applyFont="1" applyBorder="1"/>
    <xf numFmtId="0" fontId="10" fillId="0" borderId="0" xfId="0" applyFont="1" applyBorder="1" applyAlignment="1">
      <alignment horizontal="center"/>
    </xf>
    <xf numFmtId="0" fontId="8" fillId="0" borderId="16" xfId="0" applyFont="1" applyBorder="1"/>
    <xf numFmtId="0" fontId="8" fillId="0" borderId="34" xfId="0" applyFont="1" applyBorder="1"/>
    <xf numFmtId="0" fontId="8" fillId="0" borderId="35" xfId="0" applyFont="1" applyBorder="1"/>
    <xf numFmtId="0" fontId="8" fillId="0" borderId="36" xfId="0" applyFont="1" applyBorder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33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/>
    <xf numFmtId="0" fontId="13" fillId="0" borderId="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49" fontId="11" fillId="2" borderId="0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/>
    </xf>
    <xf numFmtId="49" fontId="11" fillId="2" borderId="18" xfId="0" applyNumberFormat="1" applyFont="1" applyFill="1" applyBorder="1" applyAlignment="1">
      <alignment horizontal="center" vertical="center" wrapText="1"/>
    </xf>
    <xf numFmtId="49" fontId="11" fillId="2" borderId="19" xfId="0" applyNumberFormat="1" applyFont="1" applyFill="1" applyBorder="1" applyAlignment="1">
      <alignment horizontal="center" vertical="center" wrapText="1"/>
    </xf>
    <xf numFmtId="49" fontId="11" fillId="2" borderId="13" xfId="0" applyNumberFormat="1" applyFont="1" applyFill="1" applyBorder="1" applyAlignment="1">
      <alignment horizontal="center" vertical="center" wrapText="1"/>
    </xf>
    <xf numFmtId="49" fontId="11" fillId="2" borderId="14" xfId="0" applyNumberFormat="1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49" fontId="11" fillId="2" borderId="8" xfId="0" applyNumberFormat="1" applyFont="1" applyFill="1" applyBorder="1" applyAlignment="1">
      <alignment horizontal="center" vertical="center" wrapText="1"/>
    </xf>
    <xf numFmtId="49" fontId="11" fillId="2" borderId="12" xfId="0" applyNumberFormat="1" applyFont="1" applyFill="1" applyBorder="1" applyAlignment="1">
      <alignment horizontal="center" vertical="center" wrapText="1"/>
    </xf>
    <xf numFmtId="49" fontId="11" fillId="0" borderId="8" xfId="0" applyNumberFormat="1" applyFont="1" applyBorder="1" applyAlignment="1">
      <alignment vertical="center"/>
    </xf>
    <xf numFmtId="0" fontId="11" fillId="0" borderId="9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5" fillId="0" borderId="0" xfId="0" applyFont="1" applyBorder="1" applyAlignment="1"/>
    <xf numFmtId="0" fontId="8" fillId="0" borderId="17" xfId="0" applyNumberFormat="1" applyFont="1" applyBorder="1" applyAlignment="1">
      <alignment horizontal="center"/>
    </xf>
    <xf numFmtId="0" fontId="10" fillId="0" borderId="18" xfId="0" applyNumberFormat="1" applyFont="1" applyBorder="1" applyAlignment="1">
      <alignment horizontal="center"/>
    </xf>
    <xf numFmtId="0" fontId="8" fillId="0" borderId="19" xfId="0" applyNumberFormat="1" applyFont="1" applyBorder="1" applyAlignment="1">
      <alignment horizontal="center"/>
    </xf>
    <xf numFmtId="0" fontId="10" fillId="0" borderId="17" xfId="0" applyNumberFormat="1" applyFont="1" applyBorder="1" applyAlignment="1"/>
    <xf numFmtId="0" fontId="10" fillId="0" borderId="18" xfId="0" applyNumberFormat="1" applyFont="1" applyBorder="1" applyAlignment="1"/>
    <xf numFmtId="0" fontId="10" fillId="0" borderId="19" xfId="0" applyNumberFormat="1" applyFont="1" applyBorder="1" applyAlignment="1"/>
    <xf numFmtId="0" fontId="8" fillId="0" borderId="17" xfId="0" applyNumberFormat="1" applyFont="1" applyBorder="1" applyAlignment="1"/>
    <xf numFmtId="0" fontId="8" fillId="0" borderId="19" xfId="0" applyNumberFormat="1" applyFont="1" applyBorder="1" applyAlignment="1"/>
    <xf numFmtId="0" fontId="8" fillId="0" borderId="0" xfId="0" applyNumberFormat="1" applyFont="1"/>
    <xf numFmtId="0" fontId="10" fillId="0" borderId="20" xfId="0" applyNumberFormat="1" applyFont="1" applyBorder="1" applyAlignment="1">
      <alignment horizontal="center" vertical="center"/>
    </xf>
    <xf numFmtId="0" fontId="10" fillId="0" borderId="20" xfId="0" applyNumberFormat="1" applyFont="1" applyBorder="1" applyAlignment="1">
      <alignment vertical="center"/>
    </xf>
    <xf numFmtId="0" fontId="8" fillId="0" borderId="21" xfId="0" applyNumberFormat="1" applyFont="1" applyBorder="1" applyAlignment="1">
      <alignment horizontal="left"/>
    </xf>
    <xf numFmtId="0" fontId="8" fillId="0" borderId="22" xfId="0" applyNumberFormat="1" applyFont="1" applyBorder="1" applyAlignment="1">
      <alignment horizontal="center"/>
    </xf>
    <xf numFmtId="0" fontId="10" fillId="0" borderId="23" xfId="0" applyNumberFormat="1" applyFont="1" applyBorder="1" applyAlignment="1">
      <alignment horizontal="center" vertical="center"/>
    </xf>
    <xf numFmtId="0" fontId="8" fillId="0" borderId="22" xfId="0" applyNumberFormat="1" applyFont="1" applyBorder="1" applyAlignment="1">
      <alignment horizontal="left"/>
    </xf>
    <xf numFmtId="0" fontId="8" fillId="0" borderId="24" xfId="0" applyNumberFormat="1" applyFont="1" applyBorder="1" applyAlignment="1">
      <alignment horizontal="left"/>
    </xf>
    <xf numFmtId="0" fontId="8" fillId="0" borderId="25" xfId="0" applyNumberFormat="1" applyFont="1" applyBorder="1" applyAlignment="1">
      <alignment horizontal="left"/>
    </xf>
    <xf numFmtId="0" fontId="8" fillId="0" borderId="21" xfId="0" applyNumberFormat="1" applyFont="1" applyBorder="1" applyAlignment="1">
      <alignment horizontal="center"/>
    </xf>
    <xf numFmtId="0" fontId="8" fillId="0" borderId="25" xfId="0" applyNumberFormat="1" applyFont="1" applyBorder="1" applyAlignment="1">
      <alignment horizontal="center"/>
    </xf>
    <xf numFmtId="0" fontId="10" fillId="0" borderId="37" xfId="0" applyNumberFormat="1" applyFont="1" applyBorder="1" applyAlignment="1">
      <alignment horizontal="center" vertical="center"/>
    </xf>
    <xf numFmtId="0" fontId="10" fillId="0" borderId="26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/>
    </xf>
    <xf numFmtId="0" fontId="8" fillId="0" borderId="27" xfId="0" applyNumberFormat="1" applyFont="1" applyBorder="1" applyAlignment="1">
      <alignment horizontal="center"/>
    </xf>
    <xf numFmtId="0" fontId="8" fillId="0" borderId="38" xfId="0" applyNumberFormat="1" applyFont="1" applyBorder="1" applyAlignment="1">
      <alignment horizontal="center"/>
    </xf>
    <xf numFmtId="0" fontId="8" fillId="0" borderId="28" xfId="0" applyNumberFormat="1" applyFont="1" applyBorder="1" applyAlignment="1">
      <alignment horizontal="center"/>
    </xf>
    <xf numFmtId="0" fontId="8" fillId="0" borderId="29" xfId="0" applyNumberFormat="1" applyFont="1" applyBorder="1" applyAlignment="1">
      <alignment horizontal="center"/>
    </xf>
    <xf numFmtId="0" fontId="8" fillId="0" borderId="30" xfId="0" applyNumberFormat="1" applyFont="1" applyBorder="1" applyAlignment="1">
      <alignment horizontal="center"/>
    </xf>
    <xf numFmtId="0" fontId="5" fillId="0" borderId="12" xfId="0" applyNumberFormat="1" applyFont="1" applyBorder="1" applyAlignment="1">
      <alignment horizontal="center" vertical="center"/>
    </xf>
    <xf numFmtId="0" fontId="10" fillId="0" borderId="22" xfId="0" applyNumberFormat="1" applyFont="1" applyBorder="1" applyAlignment="1">
      <alignment horizontal="center"/>
    </xf>
    <xf numFmtId="0" fontId="4" fillId="0" borderId="37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/>
    </xf>
    <xf numFmtId="0" fontId="8" fillId="0" borderId="31" xfId="0" applyNumberFormat="1" applyFont="1" applyBorder="1" applyAlignment="1">
      <alignment horizontal="center"/>
    </xf>
    <xf numFmtId="0" fontId="8" fillId="0" borderId="32" xfId="0" applyNumberFormat="1" applyFont="1" applyBorder="1" applyAlignment="1">
      <alignment horizontal="center"/>
    </xf>
    <xf numFmtId="0" fontId="5" fillId="0" borderId="26" xfId="0" applyNumberFormat="1" applyFont="1" applyBorder="1" applyAlignment="1">
      <alignment horizontal="center" vertical="center"/>
    </xf>
    <xf numFmtId="0" fontId="10" fillId="0" borderId="21" xfId="0" applyNumberFormat="1" applyFont="1" applyBorder="1" applyAlignment="1">
      <alignment horizontal="center"/>
    </xf>
    <xf numFmtId="0" fontId="5" fillId="0" borderId="14" xfId="0" applyNumberFormat="1" applyFont="1" applyBorder="1" applyAlignment="1">
      <alignment horizontal="center" vertical="center"/>
    </xf>
    <xf numFmtId="0" fontId="8" fillId="0" borderId="9" xfId="0" applyNumberFormat="1" applyFont="1" applyBorder="1" applyAlignment="1">
      <alignment horizontal="center"/>
    </xf>
    <xf numFmtId="0" fontId="8" fillId="0" borderId="5" xfId="0" applyNumberFormat="1" applyFont="1" applyBorder="1" applyAlignment="1">
      <alignment horizontal="center"/>
    </xf>
    <xf numFmtId="0" fontId="8" fillId="0" borderId="39" xfId="0" applyNumberFormat="1" applyFont="1" applyBorder="1" applyAlignment="1">
      <alignment horizontal="center"/>
    </xf>
    <xf numFmtId="0" fontId="8" fillId="0" borderId="40" xfId="0" applyNumberFormat="1" applyFont="1" applyBorder="1" applyAlignment="1">
      <alignment horizontal="center"/>
    </xf>
    <xf numFmtId="0" fontId="10" fillId="0" borderId="10" xfId="0" applyNumberFormat="1" applyFont="1" applyBorder="1" applyAlignment="1">
      <alignment horizontal="center"/>
    </xf>
    <xf numFmtId="0" fontId="10" fillId="0" borderId="8" xfId="0" applyNumberFormat="1" applyFont="1" applyBorder="1" applyAlignment="1">
      <alignment horizontal="center"/>
    </xf>
    <xf numFmtId="0" fontId="4" fillId="0" borderId="12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/>
    </xf>
    <xf numFmtId="0" fontId="10" fillId="0" borderId="33" xfId="0" applyNumberFormat="1" applyFont="1" applyBorder="1" applyAlignment="1">
      <alignment horizontal="center"/>
    </xf>
    <xf numFmtId="0" fontId="10" fillId="0" borderId="30" xfId="0" applyNumberFormat="1" applyFont="1" applyBorder="1" applyAlignment="1">
      <alignment horizontal="center"/>
    </xf>
    <xf numFmtId="0" fontId="4" fillId="0" borderId="26" xfId="0" applyNumberFormat="1" applyFont="1" applyBorder="1" applyAlignment="1">
      <alignment horizontal="center" vertical="center"/>
    </xf>
    <xf numFmtId="0" fontId="17" fillId="0" borderId="0" xfId="0" applyFont="1"/>
    <xf numFmtId="0" fontId="8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164" fontId="8" fillId="0" borderId="41" xfId="0" applyNumberFormat="1" applyFont="1" applyBorder="1" applyAlignment="1">
      <alignment horizontal="center" vertical="center"/>
    </xf>
    <xf numFmtId="164" fontId="8" fillId="0" borderId="34" xfId="0" applyNumberFormat="1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8" fillId="0" borderId="34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164" fontId="1" fillId="0" borderId="42" xfId="0" applyNumberFormat="1" applyFont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2" fontId="1" fillId="3" borderId="46" xfId="0" applyNumberFormat="1" applyFont="1" applyFill="1" applyBorder="1" applyAlignment="1">
      <alignment horizontal="center" vertical="center" wrapText="1"/>
    </xf>
    <xf numFmtId="2" fontId="1" fillId="3" borderId="23" xfId="0" applyNumberFormat="1" applyFont="1" applyFill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164" fontId="1" fillId="0" borderId="45" xfId="0" applyNumberFormat="1" applyFont="1" applyBorder="1" applyAlignment="1">
      <alignment horizontal="center" vertical="center" wrapText="1"/>
    </xf>
    <xf numFmtId="164" fontId="1" fillId="0" borderId="44" xfId="0" applyNumberFormat="1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/>
    </xf>
    <xf numFmtId="0" fontId="5" fillId="0" borderId="49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7" fillId="0" borderId="20" xfId="0" applyNumberFormat="1" applyFont="1" applyBorder="1" applyAlignment="1">
      <alignment horizontal="center" vertical="center"/>
    </xf>
    <xf numFmtId="0" fontId="7" fillId="0" borderId="52" xfId="0" applyNumberFormat="1" applyFont="1" applyBorder="1" applyAlignment="1">
      <alignment horizontal="center" vertical="center"/>
    </xf>
    <xf numFmtId="0" fontId="12" fillId="0" borderId="19" xfId="0" applyNumberFormat="1" applyFont="1" applyBorder="1" applyAlignment="1">
      <alignment horizontal="center" vertical="center"/>
    </xf>
    <xf numFmtId="0" fontId="12" fillId="0" borderId="14" xfId="0" applyNumberFormat="1" applyFont="1" applyBorder="1" applyAlignment="1">
      <alignment horizontal="center" vertical="center"/>
    </xf>
    <xf numFmtId="0" fontId="12" fillId="0" borderId="12" xfId="0" applyNumberFormat="1" applyFont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 vertical="center"/>
    </xf>
    <xf numFmtId="0" fontId="15" fillId="0" borderId="51" xfId="0" applyNumberFormat="1" applyFont="1" applyBorder="1" applyAlignment="1">
      <alignment horizontal="center" vertical="center"/>
    </xf>
    <xf numFmtId="0" fontId="15" fillId="0" borderId="4" xfId="0" applyNumberFormat="1" applyFont="1" applyBorder="1" applyAlignment="1">
      <alignment horizontal="center" vertical="center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5" fillId="0" borderId="19" xfId="0" applyNumberFormat="1" applyFont="1" applyBorder="1" applyAlignment="1">
      <alignment horizontal="center" vertical="center"/>
    </xf>
    <xf numFmtId="0" fontId="15" fillId="0" borderId="55" xfId="0" applyNumberFormat="1" applyFont="1" applyBorder="1" applyAlignment="1">
      <alignment horizontal="center" vertical="center"/>
    </xf>
    <xf numFmtId="0" fontId="12" fillId="0" borderId="20" xfId="0" applyNumberFormat="1" applyFont="1" applyBorder="1" applyAlignment="1">
      <alignment horizontal="center" vertical="center"/>
    </xf>
    <xf numFmtId="0" fontId="12" fillId="0" borderId="52" xfId="0" applyNumberFormat="1" applyFont="1" applyBorder="1" applyAlignment="1">
      <alignment horizontal="center" vertical="center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35" xfId="0" applyNumberFormat="1" applyFont="1" applyBorder="1" applyAlignment="1">
      <alignment horizontal="center" vertical="center" wrapText="1"/>
    </xf>
    <xf numFmtId="0" fontId="1" fillId="0" borderId="34" xfId="0" applyNumberFormat="1" applyFont="1" applyBorder="1" applyAlignment="1">
      <alignment horizontal="center" vertical="center" wrapText="1"/>
    </xf>
    <xf numFmtId="0" fontId="8" fillId="0" borderId="13" xfId="0" applyNumberFormat="1" applyFont="1" applyBorder="1" applyAlignment="1">
      <alignment horizontal="center" vertical="center"/>
    </xf>
    <xf numFmtId="0" fontId="8" fillId="0" borderId="24" xfId="0" applyNumberFormat="1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1" fillId="0" borderId="41" xfId="0" applyNumberFormat="1" applyFont="1" applyBorder="1" applyAlignment="1">
      <alignment horizontal="center" vertical="center"/>
    </xf>
    <xf numFmtId="0" fontId="1" fillId="0" borderId="35" xfId="0" applyNumberFormat="1" applyFont="1" applyBorder="1" applyAlignment="1">
      <alignment horizontal="center" vertical="center"/>
    </xf>
    <xf numFmtId="0" fontId="1" fillId="0" borderId="34" xfId="0" applyNumberFormat="1" applyFont="1" applyBorder="1" applyAlignment="1">
      <alignment horizontal="center" vertical="center"/>
    </xf>
    <xf numFmtId="0" fontId="10" fillId="0" borderId="13" xfId="0" applyNumberFormat="1" applyFont="1" applyBorder="1" applyAlignment="1">
      <alignment horizontal="center" vertical="center" wrapText="1"/>
    </xf>
    <xf numFmtId="0" fontId="10" fillId="0" borderId="0" xfId="0" applyNumberFormat="1" applyFont="1" applyBorder="1" applyAlignment="1">
      <alignment horizontal="center" vertical="center" wrapText="1"/>
    </xf>
    <xf numFmtId="0" fontId="10" fillId="0" borderId="14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/>
    </xf>
    <xf numFmtId="0" fontId="8" fillId="0" borderId="12" xfId="0" applyNumberFormat="1" applyFont="1" applyBorder="1" applyAlignment="1">
      <alignment horizontal="center" vertical="center"/>
    </xf>
    <xf numFmtId="0" fontId="8" fillId="0" borderId="54" xfId="0" applyNumberFormat="1" applyFont="1" applyBorder="1" applyAlignment="1">
      <alignment horizontal="center" vertical="center"/>
    </xf>
    <xf numFmtId="0" fontId="8" fillId="0" borderId="17" xfId="0" applyNumberFormat="1" applyFont="1" applyBorder="1" applyAlignment="1">
      <alignment horizontal="center" vertical="center"/>
    </xf>
    <xf numFmtId="0" fontId="8" fillId="0" borderId="53" xfId="0" applyNumberFormat="1" applyFont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/>
    </xf>
    <xf numFmtId="0" fontId="8" fillId="0" borderId="8" xfId="0" applyNumberFormat="1" applyFont="1" applyBorder="1" applyAlignment="1">
      <alignment horizontal="center"/>
    </xf>
    <xf numFmtId="0" fontId="8" fillId="0" borderId="12" xfId="0" applyNumberFormat="1" applyFont="1" applyBorder="1" applyAlignment="1">
      <alignment horizontal="center"/>
    </xf>
    <xf numFmtId="0" fontId="8" fillId="0" borderId="0" xfId="0" applyNumberFormat="1" applyFont="1" applyBorder="1" applyAlignment="1">
      <alignment horizontal="center" vertical="center"/>
    </xf>
    <xf numFmtId="0" fontId="10" fillId="0" borderId="17" xfId="0" applyNumberFormat="1" applyFont="1" applyBorder="1" applyAlignment="1">
      <alignment horizontal="center" vertical="center"/>
    </xf>
    <xf numFmtId="0" fontId="10" fillId="0" borderId="18" xfId="0" applyNumberFormat="1" applyFont="1" applyBorder="1" applyAlignment="1">
      <alignment horizontal="center" vertical="center"/>
    </xf>
    <xf numFmtId="0" fontId="10" fillId="0" borderId="19" xfId="0" applyNumberFormat="1" applyFont="1" applyBorder="1" applyAlignment="1">
      <alignment horizontal="center" vertical="center"/>
    </xf>
    <xf numFmtId="0" fontId="10" fillId="0" borderId="13" xfId="0" applyNumberFormat="1" applyFont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" vertical="center"/>
    </xf>
    <xf numFmtId="0" fontId="10" fillId="0" borderId="14" xfId="0" applyNumberFormat="1" applyFont="1" applyBorder="1" applyAlignment="1">
      <alignment horizontal="center" vertical="center"/>
    </xf>
    <xf numFmtId="0" fontId="10" fillId="0" borderId="10" xfId="0" applyNumberFormat="1" applyFont="1" applyBorder="1" applyAlignment="1">
      <alignment horizontal="center" vertical="center"/>
    </xf>
    <xf numFmtId="0" fontId="10" fillId="0" borderId="8" xfId="0" applyNumberFormat="1" applyFont="1" applyBorder="1" applyAlignment="1">
      <alignment horizontal="center" vertical="center"/>
    </xf>
    <xf numFmtId="0" fontId="10" fillId="0" borderId="12" xfId="0" applyNumberFormat="1" applyFont="1" applyBorder="1" applyAlignment="1">
      <alignment horizontal="center" vertical="center"/>
    </xf>
    <xf numFmtId="0" fontId="10" fillId="0" borderId="37" xfId="0" applyNumberFormat="1" applyFont="1" applyBorder="1" applyAlignment="1">
      <alignment horizontal="center" vertical="center"/>
    </xf>
    <xf numFmtId="0" fontId="10" fillId="0" borderId="26" xfId="0" applyNumberFormat="1" applyFont="1" applyBorder="1" applyAlignment="1">
      <alignment horizontal="center" vertical="center"/>
    </xf>
    <xf numFmtId="0" fontId="8" fillId="0" borderId="13" xfId="0" applyNumberFormat="1" applyFont="1" applyBorder="1" applyAlignment="1">
      <alignment horizontal="center"/>
    </xf>
    <xf numFmtId="0" fontId="8" fillId="0" borderId="24" xfId="0" applyNumberFormat="1" applyFont="1" applyBorder="1" applyAlignment="1">
      <alignment horizontal="center"/>
    </xf>
    <xf numFmtId="0" fontId="12" fillId="0" borderId="41" xfId="0" applyNumberFormat="1" applyFont="1" applyBorder="1" applyAlignment="1">
      <alignment horizontal="center" vertical="center"/>
    </xf>
    <xf numFmtId="0" fontId="12" fillId="0" borderId="35" xfId="0" applyNumberFormat="1" applyFont="1" applyBorder="1" applyAlignment="1">
      <alignment horizontal="center" vertical="center"/>
    </xf>
    <xf numFmtId="0" fontId="12" fillId="0" borderId="3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1" fillId="0" borderId="35" xfId="0" applyFont="1" applyBorder="1" applyAlignment="1">
      <alignment horizontal="center" vertical="center" wrapText="1"/>
    </xf>
    <xf numFmtId="49" fontId="12" fillId="0" borderId="41" xfId="0" applyNumberFormat="1" applyFont="1" applyBorder="1" applyAlignment="1">
      <alignment horizontal="center" vertical="center"/>
    </xf>
    <xf numFmtId="49" fontId="12" fillId="0" borderId="34" xfId="0" applyNumberFormat="1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9" fontId="11" fillId="2" borderId="17" xfId="0" applyNumberFormat="1" applyFont="1" applyFill="1" applyBorder="1" applyAlignment="1">
      <alignment horizontal="center" vertical="center" wrapText="1"/>
    </xf>
    <xf numFmtId="49" fontId="11" fillId="2" borderId="10" xfId="0" applyNumberFormat="1" applyFont="1" applyFill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49" fontId="4" fillId="0" borderId="41" xfId="0" applyNumberFormat="1" applyFont="1" applyBorder="1" applyAlignment="1">
      <alignment horizontal="center" vertical="center" wrapText="1"/>
    </xf>
    <xf numFmtId="49" fontId="4" fillId="0" borderId="34" xfId="0" applyNumberFormat="1" applyFont="1" applyBorder="1" applyAlignment="1">
      <alignment horizontal="center" vertical="center" wrapText="1"/>
    </xf>
    <xf numFmtId="49" fontId="11" fillId="2" borderId="13" xfId="0" applyNumberFormat="1" applyFont="1" applyFill="1" applyBorder="1" applyAlignment="1">
      <alignment horizontal="center" vertical="center" wrapText="1"/>
    </xf>
    <xf numFmtId="49" fontId="11" fillId="2" borderId="18" xfId="0" applyNumberFormat="1" applyFont="1" applyFill="1" applyBorder="1" applyAlignment="1">
      <alignment horizontal="center" vertical="center" wrapText="1"/>
    </xf>
    <xf numFmtId="49" fontId="11" fillId="2" borderId="8" xfId="0" applyNumberFormat="1" applyFont="1" applyFill="1" applyBorder="1" applyAlignment="1">
      <alignment horizontal="center" vertical="center" wrapText="1"/>
    </xf>
    <xf numFmtId="49" fontId="15" fillId="0" borderId="41" xfId="0" applyNumberFormat="1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2" fontId="5" fillId="0" borderId="56" xfId="0" applyNumberFormat="1" applyFont="1" applyBorder="1" applyAlignment="1">
      <alignment horizontal="center" vertical="center"/>
    </xf>
    <xf numFmtId="2" fontId="5" fillId="0" borderId="57" xfId="0" applyNumberFormat="1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164" fontId="5" fillId="3" borderId="56" xfId="0" applyNumberFormat="1" applyFont="1" applyFill="1" applyBorder="1" applyAlignment="1">
      <alignment horizontal="center" vertical="center"/>
    </xf>
    <xf numFmtId="164" fontId="5" fillId="3" borderId="57" xfId="0" applyNumberFormat="1" applyFont="1" applyFill="1" applyBorder="1" applyAlignment="1">
      <alignment horizontal="center" vertical="center"/>
    </xf>
    <xf numFmtId="164" fontId="5" fillId="0" borderId="56" xfId="0" applyNumberFormat="1" applyFont="1" applyBorder="1" applyAlignment="1">
      <alignment horizontal="center" vertical="center"/>
    </xf>
    <xf numFmtId="164" fontId="5" fillId="0" borderId="57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2" fontId="5" fillId="0" borderId="10" xfId="0" applyNumberFormat="1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4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9</xdr:row>
      <xdr:rowOff>47625</xdr:rowOff>
    </xdr:from>
    <xdr:to>
      <xdr:col>4</xdr:col>
      <xdr:colOff>104775</xdr:colOff>
      <xdr:row>10</xdr:row>
      <xdr:rowOff>190500</xdr:rowOff>
    </xdr:to>
    <xdr:pic>
      <xdr:nvPicPr>
        <xdr:cNvPr id="2049" name="Picture 2">
          <a:extLst>
            <a:ext uri="{FF2B5EF4-FFF2-40B4-BE49-F238E27FC236}">
              <a16:creationId xmlns=""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7875" y="2400300"/>
          <a:ext cx="371475" cy="371475"/>
        </a:xfrm>
        <a:prstGeom prst="rect">
          <a:avLst/>
        </a:prstGeom>
        <a:solidFill>
          <a:srgbClr val="FFFF00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28575</xdr:colOff>
      <xdr:row>11</xdr:row>
      <xdr:rowOff>95250</xdr:rowOff>
    </xdr:from>
    <xdr:to>
      <xdr:col>7</xdr:col>
      <xdr:colOff>95250</xdr:colOff>
      <xdr:row>12</xdr:row>
      <xdr:rowOff>152400</xdr:rowOff>
    </xdr:to>
    <xdr:pic>
      <xdr:nvPicPr>
        <xdr:cNvPr id="2050" name="Picture 2">
          <a:extLst>
            <a:ext uri="{FF2B5EF4-FFF2-40B4-BE49-F238E27FC236}">
              <a16:creationId xmlns="" xmlns:a16="http://schemas.microsoft.com/office/drawing/2014/main" id="{00000000-0008-0000-01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95550" y="2905125"/>
          <a:ext cx="371475" cy="342900"/>
        </a:xfrm>
        <a:prstGeom prst="rect">
          <a:avLst/>
        </a:prstGeom>
        <a:solidFill>
          <a:srgbClr val="FFFF00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13</xdr:row>
      <xdr:rowOff>57150</xdr:rowOff>
    </xdr:from>
    <xdr:to>
      <xdr:col>10</xdr:col>
      <xdr:colOff>114300</xdr:colOff>
      <xdr:row>14</xdr:row>
      <xdr:rowOff>133350</xdr:rowOff>
    </xdr:to>
    <xdr:pic>
      <xdr:nvPicPr>
        <xdr:cNvPr id="2051" name="Picture 2">
          <a:extLst>
            <a:ext uri="{FF2B5EF4-FFF2-40B4-BE49-F238E27FC236}">
              <a16:creationId xmlns="" xmlns:a16="http://schemas.microsoft.com/office/drawing/2014/main" id="{00000000-0008-0000-0100-00000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71800" y="3419475"/>
          <a:ext cx="371475" cy="323850"/>
        </a:xfrm>
        <a:prstGeom prst="rect">
          <a:avLst/>
        </a:prstGeom>
        <a:solidFill>
          <a:srgbClr val="FFFF00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38100</xdr:colOff>
      <xdr:row>15</xdr:row>
      <xdr:rowOff>38100</xdr:rowOff>
    </xdr:from>
    <xdr:to>
      <xdr:col>13</xdr:col>
      <xdr:colOff>104775</xdr:colOff>
      <xdr:row>16</xdr:row>
      <xdr:rowOff>180975</xdr:rowOff>
    </xdr:to>
    <xdr:pic>
      <xdr:nvPicPr>
        <xdr:cNvPr id="2052" name="Picture 2">
          <a:extLst>
            <a:ext uri="{FF2B5EF4-FFF2-40B4-BE49-F238E27FC236}">
              <a16:creationId xmlns="" xmlns:a16="http://schemas.microsoft.com/office/drawing/2014/main" id="{00000000-0008-0000-0100-00000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19475" y="3876675"/>
          <a:ext cx="371475" cy="371475"/>
        </a:xfrm>
        <a:prstGeom prst="rect">
          <a:avLst/>
        </a:prstGeom>
        <a:solidFill>
          <a:srgbClr val="FFFF00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38100</xdr:colOff>
      <xdr:row>17</xdr:row>
      <xdr:rowOff>57150</xdr:rowOff>
    </xdr:from>
    <xdr:to>
      <xdr:col>16</xdr:col>
      <xdr:colOff>104775</xdr:colOff>
      <xdr:row>18</xdr:row>
      <xdr:rowOff>200025</xdr:rowOff>
    </xdr:to>
    <xdr:pic>
      <xdr:nvPicPr>
        <xdr:cNvPr id="2053" name="Picture 2">
          <a:extLst>
            <a:ext uri="{FF2B5EF4-FFF2-40B4-BE49-F238E27FC236}">
              <a16:creationId xmlns="" xmlns:a16="http://schemas.microsoft.com/office/drawing/2014/main" id="{00000000-0008-0000-0100-00000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76675" y="4352925"/>
          <a:ext cx="371475" cy="371475"/>
        </a:xfrm>
        <a:prstGeom prst="rect">
          <a:avLst/>
        </a:prstGeom>
        <a:solidFill>
          <a:srgbClr val="FFFF00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38100</xdr:colOff>
      <xdr:row>19</xdr:row>
      <xdr:rowOff>38100</xdr:rowOff>
    </xdr:from>
    <xdr:to>
      <xdr:col>19</xdr:col>
      <xdr:colOff>104775</xdr:colOff>
      <xdr:row>20</xdr:row>
      <xdr:rowOff>180975</xdr:rowOff>
    </xdr:to>
    <xdr:pic>
      <xdr:nvPicPr>
        <xdr:cNvPr id="2054" name="Picture 2">
          <a:extLst>
            <a:ext uri="{FF2B5EF4-FFF2-40B4-BE49-F238E27FC236}">
              <a16:creationId xmlns="" xmlns:a16="http://schemas.microsoft.com/office/drawing/2014/main" id="{00000000-0008-0000-0100-00000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33875" y="4791075"/>
          <a:ext cx="371475" cy="371475"/>
        </a:xfrm>
        <a:prstGeom prst="rect">
          <a:avLst/>
        </a:prstGeom>
        <a:solidFill>
          <a:srgbClr val="FFFF00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38100</xdr:colOff>
      <xdr:row>21</xdr:row>
      <xdr:rowOff>47625</xdr:rowOff>
    </xdr:from>
    <xdr:to>
      <xdr:col>22</xdr:col>
      <xdr:colOff>104775</xdr:colOff>
      <xdr:row>22</xdr:row>
      <xdr:rowOff>190500</xdr:rowOff>
    </xdr:to>
    <xdr:pic>
      <xdr:nvPicPr>
        <xdr:cNvPr id="2055" name="Picture 2">
          <a:extLst>
            <a:ext uri="{FF2B5EF4-FFF2-40B4-BE49-F238E27FC236}">
              <a16:creationId xmlns="" xmlns:a16="http://schemas.microsoft.com/office/drawing/2014/main" id="{00000000-0008-0000-0100-00000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91075" y="5257800"/>
          <a:ext cx="371475" cy="390525"/>
        </a:xfrm>
        <a:prstGeom prst="rect">
          <a:avLst/>
        </a:prstGeom>
        <a:solidFill>
          <a:srgbClr val="FFFF00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38100</xdr:colOff>
      <xdr:row>23</xdr:row>
      <xdr:rowOff>47625</xdr:rowOff>
    </xdr:from>
    <xdr:to>
      <xdr:col>25</xdr:col>
      <xdr:colOff>104775</xdr:colOff>
      <xdr:row>24</xdr:row>
      <xdr:rowOff>190500</xdr:rowOff>
    </xdr:to>
    <xdr:pic>
      <xdr:nvPicPr>
        <xdr:cNvPr id="2056" name="Picture 2">
          <a:extLst>
            <a:ext uri="{FF2B5EF4-FFF2-40B4-BE49-F238E27FC236}">
              <a16:creationId xmlns="" xmlns:a16="http://schemas.microsoft.com/office/drawing/2014/main" id="{00000000-0008-0000-0100-00000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48275" y="5772150"/>
          <a:ext cx="371475" cy="371475"/>
        </a:xfrm>
        <a:prstGeom prst="rect">
          <a:avLst/>
        </a:prstGeom>
        <a:solidFill>
          <a:srgbClr val="FFFF00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10</xdr:row>
      <xdr:rowOff>76200</xdr:rowOff>
    </xdr:from>
    <xdr:to>
      <xdr:col>4</xdr:col>
      <xdr:colOff>104775</xdr:colOff>
      <xdr:row>11</xdr:row>
      <xdr:rowOff>200025</xdr:rowOff>
    </xdr:to>
    <xdr:pic>
      <xdr:nvPicPr>
        <xdr:cNvPr id="3073" name="Picture 2">
          <a:extLst>
            <a:ext uri="{FF2B5EF4-FFF2-40B4-BE49-F238E27FC236}">
              <a16:creationId xmlns="" xmlns:a16="http://schemas.microsoft.com/office/drawing/2014/main" id="{00000000-0008-0000-0300-00000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66925" y="2457450"/>
          <a:ext cx="371475" cy="400050"/>
        </a:xfrm>
        <a:prstGeom prst="rect">
          <a:avLst/>
        </a:prstGeom>
        <a:solidFill>
          <a:srgbClr val="FFFF00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38100</xdr:colOff>
      <xdr:row>12</xdr:row>
      <xdr:rowOff>76200</xdr:rowOff>
    </xdr:from>
    <xdr:to>
      <xdr:col>7</xdr:col>
      <xdr:colOff>104775</xdr:colOff>
      <xdr:row>13</xdr:row>
      <xdr:rowOff>180975</xdr:rowOff>
    </xdr:to>
    <xdr:pic>
      <xdr:nvPicPr>
        <xdr:cNvPr id="3074" name="Picture 2">
          <a:extLst>
            <a:ext uri="{FF2B5EF4-FFF2-40B4-BE49-F238E27FC236}">
              <a16:creationId xmlns="" xmlns:a16="http://schemas.microsoft.com/office/drawing/2014/main" id="{00000000-0008-0000-0300-00000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524125" y="2981325"/>
          <a:ext cx="371475" cy="390525"/>
        </a:xfrm>
        <a:prstGeom prst="rect">
          <a:avLst/>
        </a:prstGeom>
        <a:solidFill>
          <a:srgbClr val="FFFF00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14</xdr:row>
      <xdr:rowOff>85725</xdr:rowOff>
    </xdr:from>
    <xdr:to>
      <xdr:col>10</xdr:col>
      <xdr:colOff>114300</xdr:colOff>
      <xdr:row>15</xdr:row>
      <xdr:rowOff>190500</xdr:rowOff>
    </xdr:to>
    <xdr:pic>
      <xdr:nvPicPr>
        <xdr:cNvPr id="3075" name="Picture 2">
          <a:extLst>
            <a:ext uri="{FF2B5EF4-FFF2-40B4-BE49-F238E27FC236}">
              <a16:creationId xmlns="" xmlns:a16="http://schemas.microsoft.com/office/drawing/2014/main" id="{00000000-0008-0000-0300-00000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990850" y="3533775"/>
          <a:ext cx="371475" cy="371475"/>
        </a:xfrm>
        <a:prstGeom prst="rect">
          <a:avLst/>
        </a:prstGeom>
        <a:solidFill>
          <a:srgbClr val="FFFF00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38100</xdr:colOff>
      <xdr:row>16</xdr:row>
      <xdr:rowOff>95250</xdr:rowOff>
    </xdr:from>
    <xdr:to>
      <xdr:col>13</xdr:col>
      <xdr:colOff>104775</xdr:colOff>
      <xdr:row>17</xdr:row>
      <xdr:rowOff>152400</xdr:rowOff>
    </xdr:to>
    <xdr:pic>
      <xdr:nvPicPr>
        <xdr:cNvPr id="3076" name="Picture 2">
          <a:extLst>
            <a:ext uri="{FF2B5EF4-FFF2-40B4-BE49-F238E27FC236}">
              <a16:creationId xmlns="" xmlns:a16="http://schemas.microsoft.com/office/drawing/2014/main" id="{00000000-0008-0000-0300-000004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438525" y="4086225"/>
          <a:ext cx="371475" cy="371475"/>
        </a:xfrm>
        <a:prstGeom prst="rect">
          <a:avLst/>
        </a:prstGeom>
        <a:solidFill>
          <a:srgbClr val="FFFF00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47625</xdr:colOff>
      <xdr:row>18</xdr:row>
      <xdr:rowOff>95250</xdr:rowOff>
    </xdr:from>
    <xdr:to>
      <xdr:col>16</xdr:col>
      <xdr:colOff>114300</xdr:colOff>
      <xdr:row>19</xdr:row>
      <xdr:rowOff>152400</xdr:rowOff>
    </xdr:to>
    <xdr:pic>
      <xdr:nvPicPr>
        <xdr:cNvPr id="3077" name="Picture 2">
          <a:extLst>
            <a:ext uri="{FF2B5EF4-FFF2-40B4-BE49-F238E27FC236}">
              <a16:creationId xmlns="" xmlns:a16="http://schemas.microsoft.com/office/drawing/2014/main" id="{00000000-0008-0000-0300-000005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905250" y="4667250"/>
          <a:ext cx="371475" cy="371475"/>
        </a:xfrm>
        <a:prstGeom prst="rect">
          <a:avLst/>
        </a:prstGeom>
        <a:solidFill>
          <a:srgbClr val="FFFF00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38100</xdr:colOff>
      <xdr:row>20</xdr:row>
      <xdr:rowOff>104775</xdr:rowOff>
    </xdr:from>
    <xdr:to>
      <xdr:col>19</xdr:col>
      <xdr:colOff>104775</xdr:colOff>
      <xdr:row>21</xdr:row>
      <xdr:rowOff>161925</xdr:rowOff>
    </xdr:to>
    <xdr:pic>
      <xdr:nvPicPr>
        <xdr:cNvPr id="3078" name="Picture 2">
          <a:extLst>
            <a:ext uri="{FF2B5EF4-FFF2-40B4-BE49-F238E27FC236}">
              <a16:creationId xmlns="" xmlns:a16="http://schemas.microsoft.com/office/drawing/2014/main" id="{00000000-0008-0000-0300-000006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352925" y="5238750"/>
          <a:ext cx="371475" cy="371475"/>
        </a:xfrm>
        <a:prstGeom prst="rect">
          <a:avLst/>
        </a:prstGeom>
        <a:solidFill>
          <a:srgbClr val="FFFF00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38100</xdr:colOff>
      <xdr:row>22</xdr:row>
      <xdr:rowOff>66675</xdr:rowOff>
    </xdr:from>
    <xdr:to>
      <xdr:col>22</xdr:col>
      <xdr:colOff>104775</xdr:colOff>
      <xdr:row>23</xdr:row>
      <xdr:rowOff>123825</xdr:rowOff>
    </xdr:to>
    <xdr:pic>
      <xdr:nvPicPr>
        <xdr:cNvPr id="3079" name="Picture 2">
          <a:extLst>
            <a:ext uri="{FF2B5EF4-FFF2-40B4-BE49-F238E27FC236}">
              <a16:creationId xmlns="" xmlns:a16="http://schemas.microsoft.com/office/drawing/2014/main" id="{00000000-0008-0000-0300-000007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810125" y="5753100"/>
          <a:ext cx="371475" cy="371475"/>
        </a:xfrm>
        <a:prstGeom prst="rect">
          <a:avLst/>
        </a:prstGeom>
        <a:solidFill>
          <a:srgbClr val="FFFF00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38100</xdr:colOff>
      <xdr:row>24</xdr:row>
      <xdr:rowOff>85725</xdr:rowOff>
    </xdr:from>
    <xdr:to>
      <xdr:col>25</xdr:col>
      <xdr:colOff>104775</xdr:colOff>
      <xdr:row>25</xdr:row>
      <xdr:rowOff>142875</xdr:rowOff>
    </xdr:to>
    <xdr:pic>
      <xdr:nvPicPr>
        <xdr:cNvPr id="3080" name="Picture 2">
          <a:extLst>
            <a:ext uri="{FF2B5EF4-FFF2-40B4-BE49-F238E27FC236}">
              <a16:creationId xmlns="" xmlns:a16="http://schemas.microsoft.com/office/drawing/2014/main" id="{00000000-0008-0000-0300-00000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5267325" y="6296025"/>
          <a:ext cx="371475" cy="342900"/>
        </a:xfrm>
        <a:prstGeom prst="rect">
          <a:avLst/>
        </a:prstGeom>
        <a:solidFill>
          <a:srgbClr val="FFFF00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&#1055;&#1086;&#1083;&#1100;&#1079;&#1086;&#1074;&#1072;&#1090;&#1077;&#1083;&#1100;\Desktop\&#1076;&#1091;&#1073;&#1083;&#1100;%20&#1078;&#1077;&#1085;%204%20&#1090;&#1091;&#108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3;&#1056;&#1050;%20&#1076;&#1091;&#1073;&#1083;&#1080;%20&#1072;&#1087;&#1088;&#1077;&#1083;&#1100;\&#1076;&#1091;&#1073;&#1083;%20&#1078;&#1077;&#1085;%202%20&#1090;&#1091;&#1088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3;&#1056;&#1050;%20&#1076;&#1091;&#1073;&#1083;&#1080;%20&#1072;&#1087;&#1088;&#1077;&#1083;&#1100;\&#1076;&#1091;&#1073;&#1083;&#1100;%20&#1078;&#1077;&#1085;%203%20&#1090;&#1091;&#108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  <sheetName val="Лист4"/>
    </sheetNames>
    <sheetDataSet>
      <sheetData sheetId="0" refreshError="1"/>
      <sheetData sheetId="1" refreshError="1">
        <row r="7">
          <cell r="A7" t="str">
            <v>13.02-22.03.2021 г.</v>
          </cell>
          <cell r="AC7" t="str">
            <v>г. Талдыкорган</v>
          </cell>
        </row>
        <row r="10">
          <cell r="AA10">
            <v>21</v>
          </cell>
          <cell r="AB10">
            <v>7</v>
          </cell>
          <cell r="AC10">
            <v>21</v>
          </cell>
          <cell r="AD10">
            <v>0</v>
          </cell>
          <cell r="AE10">
            <v>525</v>
          </cell>
          <cell r="AF10">
            <v>354</v>
          </cell>
        </row>
        <row r="12">
          <cell r="AA12">
            <v>15</v>
          </cell>
          <cell r="AB12">
            <v>5</v>
          </cell>
          <cell r="AC12">
            <v>15</v>
          </cell>
          <cell r="AD12">
            <v>6</v>
          </cell>
          <cell r="AE12">
            <v>485</v>
          </cell>
          <cell r="AF12">
            <v>427</v>
          </cell>
        </row>
        <row r="14">
          <cell r="AA14">
            <v>6</v>
          </cell>
          <cell r="AB14">
            <v>2</v>
          </cell>
          <cell r="AC14">
            <v>8</v>
          </cell>
          <cell r="AD14">
            <v>15</v>
          </cell>
          <cell r="AE14">
            <v>459</v>
          </cell>
          <cell r="AF14">
            <v>510</v>
          </cell>
        </row>
        <row r="16">
          <cell r="AA16">
            <v>6</v>
          </cell>
          <cell r="AB16">
            <v>2</v>
          </cell>
          <cell r="AC16">
            <v>9</v>
          </cell>
          <cell r="AD16">
            <v>18</v>
          </cell>
          <cell r="AE16">
            <v>523</v>
          </cell>
          <cell r="AF16">
            <v>610</v>
          </cell>
        </row>
        <row r="18">
          <cell r="AA18">
            <v>18</v>
          </cell>
          <cell r="AB18">
            <v>6</v>
          </cell>
          <cell r="AC18">
            <v>18</v>
          </cell>
          <cell r="AD18">
            <v>5</v>
          </cell>
          <cell r="AE18">
            <v>550</v>
          </cell>
          <cell r="AF18">
            <v>405</v>
          </cell>
        </row>
        <row r="20">
          <cell r="AA20">
            <v>2</v>
          </cell>
          <cell r="AB20">
            <v>1</v>
          </cell>
          <cell r="AC20">
            <v>3</v>
          </cell>
          <cell r="AD20">
            <v>20</v>
          </cell>
          <cell r="AE20">
            <v>370</v>
          </cell>
          <cell r="AF20">
            <v>556</v>
          </cell>
        </row>
        <row r="22">
          <cell r="AA22">
            <v>4</v>
          </cell>
          <cell r="AB22">
            <v>1</v>
          </cell>
          <cell r="AC22">
            <v>5</v>
          </cell>
          <cell r="AD22">
            <v>18</v>
          </cell>
          <cell r="AE22">
            <v>448</v>
          </cell>
          <cell r="AF22">
            <v>539</v>
          </cell>
        </row>
        <row r="24">
          <cell r="AA24">
            <v>12</v>
          </cell>
          <cell r="AB24">
            <v>4</v>
          </cell>
          <cell r="AC24">
            <v>13</v>
          </cell>
          <cell r="AD24">
            <v>10</v>
          </cell>
          <cell r="AE24">
            <v>514</v>
          </cell>
          <cell r="AF24">
            <v>473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  <sheetName val="Лист4"/>
    </sheetNames>
    <sheetDataSet>
      <sheetData sheetId="0"/>
      <sheetData sheetId="1">
        <row r="10">
          <cell r="AA10">
            <v>21</v>
          </cell>
          <cell r="AB10">
            <v>7</v>
          </cell>
          <cell r="AE10">
            <v>526</v>
          </cell>
          <cell r="AF10">
            <v>325</v>
          </cell>
        </row>
        <row r="12">
          <cell r="AA12">
            <v>11</v>
          </cell>
          <cell r="AB12">
            <v>3</v>
          </cell>
          <cell r="AC12">
            <v>14</v>
          </cell>
          <cell r="AD12">
            <v>12</v>
          </cell>
          <cell r="AE12">
            <v>555</v>
          </cell>
          <cell r="AF12">
            <v>515</v>
          </cell>
        </row>
        <row r="14">
          <cell r="AA14">
            <v>15</v>
          </cell>
          <cell r="AB14">
            <v>5</v>
          </cell>
          <cell r="AC14">
            <v>16</v>
          </cell>
          <cell r="AD14">
            <v>9</v>
          </cell>
          <cell r="AE14">
            <v>582</v>
          </cell>
          <cell r="AF14">
            <v>519</v>
          </cell>
        </row>
        <row r="16">
          <cell r="AA16">
            <v>4</v>
          </cell>
          <cell r="AB16">
            <v>1</v>
          </cell>
          <cell r="AC16">
            <v>5</v>
          </cell>
          <cell r="AD16">
            <v>18</v>
          </cell>
          <cell r="AE16">
            <v>431</v>
          </cell>
          <cell r="AF16">
            <v>529</v>
          </cell>
        </row>
        <row r="18">
          <cell r="AA18">
            <v>17</v>
          </cell>
          <cell r="AB18">
            <v>6</v>
          </cell>
          <cell r="AC18">
            <v>18</v>
          </cell>
          <cell r="AD18">
            <v>6</v>
          </cell>
          <cell r="AE18">
            <v>566</v>
          </cell>
          <cell r="AF18">
            <v>448</v>
          </cell>
        </row>
        <row r="20">
          <cell r="AA20">
            <v>0</v>
          </cell>
          <cell r="AB20">
            <v>0</v>
          </cell>
          <cell r="AC20">
            <v>2</v>
          </cell>
          <cell r="AD20">
            <v>21</v>
          </cell>
          <cell r="AE20">
            <v>385</v>
          </cell>
          <cell r="AF20">
            <v>562</v>
          </cell>
        </row>
        <row r="22">
          <cell r="AA22">
            <v>6</v>
          </cell>
          <cell r="AB22">
            <v>2</v>
          </cell>
          <cell r="AC22">
            <v>9</v>
          </cell>
          <cell r="AD22">
            <v>18</v>
          </cell>
          <cell r="AE22">
            <v>506</v>
          </cell>
          <cell r="AF22">
            <v>598</v>
          </cell>
        </row>
        <row r="24">
          <cell r="AA24">
            <v>10</v>
          </cell>
          <cell r="AB24">
            <v>4</v>
          </cell>
          <cell r="AC24">
            <v>13</v>
          </cell>
          <cell r="AD24">
            <v>14</v>
          </cell>
          <cell r="AE24">
            <v>515</v>
          </cell>
          <cell r="AF24">
            <v>570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  <sheetName val="Лист4"/>
    </sheetNames>
    <sheetDataSet>
      <sheetData sheetId="0"/>
      <sheetData sheetId="1">
        <row r="10">
          <cell r="AA10">
            <v>20</v>
          </cell>
          <cell r="AB10">
            <v>7</v>
          </cell>
          <cell r="AC10">
            <v>21</v>
          </cell>
          <cell r="AD10">
            <v>2</v>
          </cell>
          <cell r="AE10">
            <v>559</v>
          </cell>
          <cell r="AF10">
            <v>350</v>
          </cell>
        </row>
        <row r="12">
          <cell r="AA12">
            <v>17</v>
          </cell>
          <cell r="AB12">
            <v>6</v>
          </cell>
          <cell r="AC12">
            <v>18</v>
          </cell>
          <cell r="AD12">
            <v>8</v>
          </cell>
          <cell r="AE12">
            <v>618</v>
          </cell>
          <cell r="AF12">
            <v>521</v>
          </cell>
        </row>
        <row r="14">
          <cell r="AA14">
            <v>13</v>
          </cell>
          <cell r="AB14">
            <v>4</v>
          </cell>
          <cell r="AC14">
            <v>14</v>
          </cell>
          <cell r="AD14">
            <v>9</v>
          </cell>
          <cell r="AE14">
            <v>515</v>
          </cell>
          <cell r="AF14">
            <v>472</v>
          </cell>
        </row>
        <row r="16">
          <cell r="AA16">
            <v>0</v>
          </cell>
          <cell r="AB16">
            <v>0</v>
          </cell>
          <cell r="AC16">
            <v>3</v>
          </cell>
          <cell r="AD16">
            <v>21</v>
          </cell>
          <cell r="AE16">
            <v>440</v>
          </cell>
          <cell r="AF16">
            <v>589</v>
          </cell>
        </row>
        <row r="18">
          <cell r="AA18">
            <v>11</v>
          </cell>
          <cell r="AB18">
            <v>3</v>
          </cell>
          <cell r="AC18">
            <v>14</v>
          </cell>
          <cell r="AD18">
            <v>12</v>
          </cell>
          <cell r="AE18">
            <v>564</v>
          </cell>
          <cell r="AF18">
            <v>549</v>
          </cell>
        </row>
        <row r="20">
          <cell r="AA20">
            <v>3</v>
          </cell>
          <cell r="AB20">
            <v>1</v>
          </cell>
          <cell r="AC20">
            <v>4</v>
          </cell>
          <cell r="AD20">
            <v>19</v>
          </cell>
          <cell r="AE20">
            <v>371</v>
          </cell>
          <cell r="AF20">
            <v>574</v>
          </cell>
        </row>
        <row r="22">
          <cell r="AA22">
            <v>8</v>
          </cell>
          <cell r="AB22">
            <v>3</v>
          </cell>
          <cell r="AC22">
            <v>11</v>
          </cell>
          <cell r="AD22">
            <v>16</v>
          </cell>
          <cell r="AE22">
            <v>561</v>
          </cell>
          <cell r="AF22">
            <v>609</v>
          </cell>
        </row>
        <row r="24">
          <cell r="AA24">
            <v>12</v>
          </cell>
          <cell r="AB24">
            <v>4</v>
          </cell>
          <cell r="AC24">
            <v>13</v>
          </cell>
          <cell r="AD24">
            <v>11</v>
          </cell>
          <cell r="AE24">
            <v>554</v>
          </cell>
          <cell r="AF24">
            <v>518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Изящная">
      <a:dk1>
        <a:sysClr val="windowText" lastClr="000000"/>
      </a:dk1>
      <a:lt1>
        <a:sysClr val="window" lastClr="FFFFFF"/>
      </a:lt1>
      <a:dk2>
        <a:srgbClr val="B13F9A"/>
      </a:dk2>
      <a:lt2>
        <a:srgbClr val="F4E7ED"/>
      </a:lt2>
      <a:accent1>
        <a:srgbClr val="B83D68"/>
      </a:accent1>
      <a:accent2>
        <a:srgbClr val="AC66BB"/>
      </a:accent2>
      <a:accent3>
        <a:srgbClr val="DE6C36"/>
      </a:accent3>
      <a:accent4>
        <a:srgbClr val="F9B639"/>
      </a:accent4>
      <a:accent5>
        <a:srgbClr val="CF6DA4"/>
      </a:accent5>
      <a:accent6>
        <a:srgbClr val="FA8D3D"/>
      </a:accent6>
      <a:hlink>
        <a:srgbClr val="FFDE66"/>
      </a:hlink>
      <a:folHlink>
        <a:srgbClr val="D490C5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M25"/>
  <sheetViews>
    <sheetView topLeftCell="B4" workbookViewId="0">
      <selection activeCell="N24" sqref="N24"/>
    </sheetView>
  </sheetViews>
  <sheetFormatPr defaultColWidth="8.85546875" defaultRowHeight="15"/>
  <cols>
    <col min="1" max="1" width="11.28515625" style="22" customWidth="1"/>
    <col min="2" max="2" width="6.28515625" style="22" customWidth="1"/>
    <col min="3" max="3" width="37.42578125" style="22" customWidth="1"/>
    <col min="4" max="11" width="8.85546875" style="22"/>
    <col min="12" max="12" width="9.28515625" style="22" customWidth="1"/>
    <col min="13" max="13" width="10.42578125" style="22" customWidth="1"/>
    <col min="14" max="16384" width="8.85546875" style="22"/>
  </cols>
  <sheetData>
    <row r="1" spans="2:13" ht="17.45" customHeight="1"/>
    <row r="2" spans="2:13" ht="17.45" customHeight="1"/>
    <row r="3" spans="2:13" ht="17.45" customHeight="1"/>
    <row r="4" spans="2:13" ht="17.45" customHeight="1"/>
    <row r="5" spans="2:13" ht="17.45" customHeight="1">
      <c r="D5" s="46" t="s">
        <v>55</v>
      </c>
    </row>
    <row r="6" spans="2:13" ht="17.45" customHeight="1" thickBot="1">
      <c r="C6" s="1"/>
      <c r="M6" s="52"/>
    </row>
    <row r="7" spans="2:13" ht="17.100000000000001" customHeight="1">
      <c r="B7" s="157" t="s">
        <v>0</v>
      </c>
      <c r="C7" s="157" t="s">
        <v>1</v>
      </c>
      <c r="D7" s="149" t="s">
        <v>5</v>
      </c>
      <c r="E7" s="149" t="s">
        <v>6</v>
      </c>
      <c r="F7" s="149" t="s">
        <v>7</v>
      </c>
      <c r="G7" s="149" t="s">
        <v>8</v>
      </c>
      <c r="H7" s="149" t="s">
        <v>9</v>
      </c>
      <c r="I7" s="149" t="s">
        <v>12</v>
      </c>
      <c r="J7" s="149" t="s">
        <v>13</v>
      </c>
      <c r="K7" s="152" t="s">
        <v>10</v>
      </c>
      <c r="L7" s="152" t="s">
        <v>11</v>
      </c>
      <c r="M7" s="52"/>
    </row>
    <row r="8" spans="2:13" ht="17.100000000000001" customHeight="1">
      <c r="B8" s="159"/>
      <c r="C8" s="159"/>
      <c r="D8" s="150"/>
      <c r="E8" s="150"/>
      <c r="F8" s="150"/>
      <c r="G8" s="150"/>
      <c r="H8" s="150"/>
      <c r="I8" s="150"/>
      <c r="J8" s="150"/>
      <c r="K8" s="153"/>
      <c r="L8" s="153"/>
      <c r="M8" s="26"/>
    </row>
    <row r="9" spans="2:13" ht="17.100000000000001" customHeight="1" thickBot="1">
      <c r="B9" s="158"/>
      <c r="C9" s="158"/>
      <c r="D9" s="151"/>
      <c r="E9" s="151"/>
      <c r="F9" s="151"/>
      <c r="G9" s="151"/>
      <c r="H9" s="151"/>
      <c r="I9" s="151"/>
      <c r="J9" s="151"/>
      <c r="K9" s="154"/>
      <c r="L9" s="154"/>
      <c r="M9" s="26"/>
    </row>
    <row r="10" spans="2:13" ht="17.100000000000001" customHeight="1" thickBot="1">
      <c r="B10" s="157">
        <v>1</v>
      </c>
      <c r="C10" s="155" t="s">
        <v>43</v>
      </c>
      <c r="D10" s="48">
        <v>75</v>
      </c>
      <c r="E10" s="53">
        <v>107</v>
      </c>
      <c r="F10" s="53">
        <v>90</v>
      </c>
      <c r="G10" s="53">
        <v>99</v>
      </c>
      <c r="H10" s="53">
        <v>75</v>
      </c>
      <c r="I10" s="53">
        <v>75</v>
      </c>
      <c r="J10" s="53">
        <v>75</v>
      </c>
      <c r="K10" s="53">
        <f t="shared" ref="K10:K21" si="0">D10+E10+F10+G10+H10+I10+J10</f>
        <v>596</v>
      </c>
      <c r="L10" s="147">
        <f>K10/K11</f>
        <v>1.2789699570815452</v>
      </c>
      <c r="M10" s="26"/>
    </row>
    <row r="11" spans="2:13" ht="17.100000000000001" customHeight="1" thickBot="1">
      <c r="B11" s="158"/>
      <c r="C11" s="160"/>
      <c r="D11" s="49">
        <v>19</v>
      </c>
      <c r="E11" s="54">
        <v>107</v>
      </c>
      <c r="F11" s="54">
        <v>86</v>
      </c>
      <c r="G11" s="54">
        <v>107</v>
      </c>
      <c r="H11" s="54">
        <v>52</v>
      </c>
      <c r="I11" s="55">
        <v>53</v>
      </c>
      <c r="J11" s="55">
        <v>42</v>
      </c>
      <c r="K11" s="53">
        <f t="shared" si="0"/>
        <v>466</v>
      </c>
      <c r="L11" s="148"/>
      <c r="M11" s="26"/>
    </row>
    <row r="12" spans="2:13" ht="17.100000000000001" customHeight="1" thickBot="1">
      <c r="B12" s="157">
        <v>2</v>
      </c>
      <c r="C12" s="161" t="s">
        <v>42</v>
      </c>
      <c r="D12" s="48">
        <v>75</v>
      </c>
      <c r="E12" s="53">
        <v>75</v>
      </c>
      <c r="F12" s="53">
        <v>86</v>
      </c>
      <c r="G12" s="48">
        <v>106</v>
      </c>
      <c r="H12" s="53">
        <v>99</v>
      </c>
      <c r="I12" s="53">
        <v>76</v>
      </c>
      <c r="J12" s="53">
        <v>75</v>
      </c>
      <c r="K12" s="53">
        <f t="shared" si="0"/>
        <v>592</v>
      </c>
      <c r="L12" s="147">
        <f>K12/K13</f>
        <v>1.1959595959595959</v>
      </c>
      <c r="M12" s="26"/>
    </row>
    <row r="13" spans="2:13" ht="17.100000000000001" customHeight="1" thickBot="1">
      <c r="B13" s="158"/>
      <c r="C13" s="162"/>
      <c r="D13" s="49">
        <v>58</v>
      </c>
      <c r="E13" s="55">
        <v>44</v>
      </c>
      <c r="F13" s="55">
        <v>90</v>
      </c>
      <c r="G13" s="51">
        <v>103</v>
      </c>
      <c r="H13" s="55">
        <v>77</v>
      </c>
      <c r="I13" s="55">
        <v>59</v>
      </c>
      <c r="J13" s="55">
        <v>64</v>
      </c>
      <c r="K13" s="53">
        <f t="shared" si="0"/>
        <v>495</v>
      </c>
      <c r="L13" s="148"/>
      <c r="M13" s="26"/>
    </row>
    <row r="14" spans="2:13" ht="17.100000000000001" customHeight="1" thickBot="1">
      <c r="B14" s="157">
        <v>3</v>
      </c>
      <c r="C14" s="155" t="s">
        <v>51</v>
      </c>
      <c r="D14" s="53">
        <v>75</v>
      </c>
      <c r="E14" s="53">
        <v>75</v>
      </c>
      <c r="F14" s="53">
        <v>75</v>
      </c>
      <c r="G14" s="48">
        <v>107</v>
      </c>
      <c r="H14" s="53">
        <v>106</v>
      </c>
      <c r="I14" s="53">
        <v>59</v>
      </c>
      <c r="J14" s="53">
        <v>101</v>
      </c>
      <c r="K14" s="53">
        <f t="shared" si="0"/>
        <v>598</v>
      </c>
      <c r="L14" s="147">
        <f>K14/K15</f>
        <v>1.1983967935871744</v>
      </c>
      <c r="M14" s="26"/>
    </row>
    <row r="15" spans="2:13" ht="17.100000000000001" customHeight="1" thickBot="1">
      <c r="B15" s="158"/>
      <c r="C15" s="156"/>
      <c r="D15" s="54">
        <v>34</v>
      </c>
      <c r="E15" s="54">
        <v>52</v>
      </c>
      <c r="F15" s="54">
        <v>49</v>
      </c>
      <c r="G15" s="49">
        <v>99</v>
      </c>
      <c r="H15" s="54">
        <v>99</v>
      </c>
      <c r="I15" s="55">
        <v>76</v>
      </c>
      <c r="J15" s="55">
        <v>90</v>
      </c>
      <c r="K15" s="53">
        <f t="shared" si="0"/>
        <v>499</v>
      </c>
      <c r="L15" s="148"/>
      <c r="M15" s="26"/>
    </row>
    <row r="16" spans="2:13" ht="17.100000000000001" customHeight="1" thickBot="1">
      <c r="B16" s="157">
        <v>4</v>
      </c>
      <c r="C16" s="155" t="s">
        <v>52</v>
      </c>
      <c r="D16" s="53">
        <v>49</v>
      </c>
      <c r="E16" s="53">
        <v>44</v>
      </c>
      <c r="F16" s="53">
        <v>49</v>
      </c>
      <c r="G16" s="48">
        <v>55</v>
      </c>
      <c r="H16" s="53">
        <v>45</v>
      </c>
      <c r="I16" s="53">
        <v>75</v>
      </c>
      <c r="J16" s="53">
        <v>42</v>
      </c>
      <c r="K16" s="53">
        <f t="shared" si="0"/>
        <v>359</v>
      </c>
      <c r="L16" s="147">
        <f>K16/K17</f>
        <v>0.71943887775551107</v>
      </c>
      <c r="M16" s="26"/>
    </row>
    <row r="17" spans="2:13" ht="17.100000000000001" customHeight="1" thickBot="1">
      <c r="B17" s="158"/>
      <c r="C17" s="156"/>
      <c r="D17" s="55">
        <v>75</v>
      </c>
      <c r="E17" s="55">
        <v>75</v>
      </c>
      <c r="F17" s="55">
        <v>75</v>
      </c>
      <c r="G17" s="51">
        <v>75</v>
      </c>
      <c r="H17" s="55">
        <v>75</v>
      </c>
      <c r="I17" s="55">
        <v>49</v>
      </c>
      <c r="J17" s="55">
        <v>75</v>
      </c>
      <c r="K17" s="53">
        <f t="shared" si="0"/>
        <v>499</v>
      </c>
      <c r="L17" s="148"/>
      <c r="M17" s="26"/>
    </row>
    <row r="18" spans="2:13" ht="17.100000000000001" customHeight="1" thickBot="1">
      <c r="B18" s="157">
        <v>5</v>
      </c>
      <c r="C18" s="155" t="s">
        <v>44</v>
      </c>
      <c r="D18" s="53">
        <v>75</v>
      </c>
      <c r="E18" s="53">
        <v>107</v>
      </c>
      <c r="F18" s="53">
        <v>75</v>
      </c>
      <c r="G18" s="48">
        <v>103</v>
      </c>
      <c r="H18" s="53">
        <v>99</v>
      </c>
      <c r="I18" s="53">
        <v>96</v>
      </c>
      <c r="J18" s="53">
        <v>95</v>
      </c>
      <c r="K18" s="53">
        <f t="shared" si="0"/>
        <v>650</v>
      </c>
      <c r="L18" s="147">
        <f>K18/K19</f>
        <v>1.1265164644714039</v>
      </c>
      <c r="M18" s="26"/>
    </row>
    <row r="19" spans="2:13" ht="17.100000000000001" customHeight="1" thickBot="1">
      <c r="B19" s="158"/>
      <c r="C19" s="156"/>
      <c r="D19" s="54">
        <v>49</v>
      </c>
      <c r="E19" s="54">
        <v>107</v>
      </c>
      <c r="F19" s="54">
        <v>38</v>
      </c>
      <c r="G19" s="49">
        <v>106</v>
      </c>
      <c r="H19" s="54">
        <v>106</v>
      </c>
      <c r="I19" s="55">
        <v>91</v>
      </c>
      <c r="J19" s="55">
        <v>80</v>
      </c>
      <c r="K19" s="53">
        <f t="shared" si="0"/>
        <v>577</v>
      </c>
      <c r="L19" s="148"/>
      <c r="M19" s="26"/>
    </row>
    <row r="20" spans="2:13" ht="17.100000000000001" customHeight="1" thickBot="1">
      <c r="B20" s="157">
        <v>6</v>
      </c>
      <c r="C20" s="155" t="s">
        <v>65</v>
      </c>
      <c r="D20" s="53">
        <v>19</v>
      </c>
      <c r="E20" s="53">
        <v>52</v>
      </c>
      <c r="F20" s="53">
        <v>38</v>
      </c>
      <c r="G20" s="48">
        <v>44</v>
      </c>
      <c r="H20" s="53">
        <v>77</v>
      </c>
      <c r="I20" s="53">
        <v>49</v>
      </c>
      <c r="J20" s="53">
        <v>90</v>
      </c>
      <c r="K20" s="53">
        <f t="shared" si="0"/>
        <v>369</v>
      </c>
      <c r="L20" s="147">
        <f>K20/K21</f>
        <v>0.64173913043478259</v>
      </c>
      <c r="M20" s="26"/>
    </row>
    <row r="21" spans="2:13" ht="17.100000000000001" customHeight="1" thickBot="1">
      <c r="B21" s="158"/>
      <c r="C21" s="156"/>
      <c r="D21" s="54">
        <v>75</v>
      </c>
      <c r="E21" s="54">
        <v>75</v>
      </c>
      <c r="F21" s="54">
        <v>75</v>
      </c>
      <c r="G21" s="49">
        <v>75</v>
      </c>
      <c r="H21" s="54">
        <v>99</v>
      </c>
      <c r="I21" s="54">
        <v>75</v>
      </c>
      <c r="J21" s="54">
        <v>101</v>
      </c>
      <c r="K21" s="56">
        <f t="shared" si="0"/>
        <v>575</v>
      </c>
      <c r="L21" s="148"/>
      <c r="M21" s="26"/>
    </row>
    <row r="22" spans="2:13" ht="17.100000000000001" customHeight="1" thickBot="1">
      <c r="B22" s="157">
        <v>7</v>
      </c>
      <c r="C22" s="155" t="s">
        <v>45</v>
      </c>
      <c r="D22" s="53">
        <v>58</v>
      </c>
      <c r="E22" s="53">
        <v>52</v>
      </c>
      <c r="F22" s="53">
        <v>98</v>
      </c>
      <c r="G22" s="48">
        <v>75</v>
      </c>
      <c r="H22" s="53">
        <v>75</v>
      </c>
      <c r="I22" s="53">
        <v>53</v>
      </c>
      <c r="J22" s="53">
        <v>80</v>
      </c>
      <c r="K22" s="53">
        <f>D22+E22+F22+G22+H22+I22+J22</f>
        <v>491</v>
      </c>
      <c r="L22" s="147">
        <f>K22/K23</f>
        <v>0.99392712550607287</v>
      </c>
    </row>
    <row r="23" spans="2:13" ht="17.100000000000001" customHeight="1" thickBot="1">
      <c r="B23" s="158"/>
      <c r="C23" s="156"/>
      <c r="D23" s="54">
        <v>75</v>
      </c>
      <c r="E23" s="54">
        <v>75</v>
      </c>
      <c r="F23" s="54">
        <v>85</v>
      </c>
      <c r="G23" s="49">
        <v>44</v>
      </c>
      <c r="H23" s="54">
        <v>45</v>
      </c>
      <c r="I23" s="55">
        <v>75</v>
      </c>
      <c r="J23" s="55">
        <v>95</v>
      </c>
      <c r="K23" s="53">
        <f>D23+E23+F23+G23+H23+I23+J23</f>
        <v>494</v>
      </c>
      <c r="L23" s="148"/>
    </row>
    <row r="24" spans="2:13" ht="17.100000000000001" customHeight="1" thickBot="1">
      <c r="B24" s="157">
        <v>8</v>
      </c>
      <c r="C24" s="155" t="s">
        <v>53</v>
      </c>
      <c r="D24" s="53">
        <v>34</v>
      </c>
      <c r="E24" s="53">
        <v>75</v>
      </c>
      <c r="F24" s="53">
        <v>85</v>
      </c>
      <c r="G24" s="48">
        <v>75</v>
      </c>
      <c r="H24" s="53">
        <v>52</v>
      </c>
      <c r="I24" s="53">
        <v>91</v>
      </c>
      <c r="J24" s="53">
        <v>64</v>
      </c>
      <c r="K24" s="53">
        <f>D24+E24+F24+G24+H24+I24+J24</f>
        <v>476</v>
      </c>
      <c r="L24" s="147">
        <f>K24/K25</f>
        <v>0.90494296577946765</v>
      </c>
    </row>
    <row r="25" spans="2:13" ht="17.45" customHeight="1" thickBot="1">
      <c r="B25" s="158"/>
      <c r="C25" s="156"/>
      <c r="D25" s="54">
        <v>75</v>
      </c>
      <c r="E25" s="54">
        <v>52</v>
      </c>
      <c r="F25" s="54">
        <v>98</v>
      </c>
      <c r="G25" s="49">
        <v>55</v>
      </c>
      <c r="H25" s="54">
        <v>75</v>
      </c>
      <c r="I25" s="54">
        <v>96</v>
      </c>
      <c r="J25" s="54">
        <v>75</v>
      </c>
      <c r="K25" s="56">
        <f>D25+E25+F25+G25+H25+I25+J25</f>
        <v>526</v>
      </c>
      <c r="L25" s="148"/>
    </row>
  </sheetData>
  <mergeCells count="35">
    <mergeCell ref="B10:B11"/>
    <mergeCell ref="C16:C17"/>
    <mergeCell ref="B16:B17"/>
    <mergeCell ref="B7:B9"/>
    <mergeCell ref="B14:B15"/>
    <mergeCell ref="B12:B13"/>
    <mergeCell ref="C10:C11"/>
    <mergeCell ref="C12:C13"/>
    <mergeCell ref="C14:C15"/>
    <mergeCell ref="C7:C9"/>
    <mergeCell ref="C22:C23"/>
    <mergeCell ref="C20:C21"/>
    <mergeCell ref="C24:C25"/>
    <mergeCell ref="C18:C19"/>
    <mergeCell ref="B24:B25"/>
    <mergeCell ref="B22:B23"/>
    <mergeCell ref="B20:B21"/>
    <mergeCell ref="B18:B19"/>
    <mergeCell ref="D7:D9"/>
    <mergeCell ref="I7:I9"/>
    <mergeCell ref="L12:L13"/>
    <mergeCell ref="L18:L19"/>
    <mergeCell ref="E7:E9"/>
    <mergeCell ref="L10:L11"/>
    <mergeCell ref="J7:J9"/>
    <mergeCell ref="K7:K9"/>
    <mergeCell ref="L24:L25"/>
    <mergeCell ref="F7:F9"/>
    <mergeCell ref="G7:G9"/>
    <mergeCell ref="H7:H9"/>
    <mergeCell ref="L7:L9"/>
    <mergeCell ref="L22:L23"/>
    <mergeCell ref="L20:L21"/>
    <mergeCell ref="L16:L17"/>
    <mergeCell ref="L14:L15"/>
  </mergeCells>
  <phoneticPr fontId="0" type="noConversion"/>
  <pageMargins left="0.49" right="0.25" top="0.14000000000000001" bottom="0.11" header="0.3" footer="0.3"/>
  <pageSetup paperSize="9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H29"/>
  <sheetViews>
    <sheetView topLeftCell="A7" workbookViewId="0">
      <selection activeCell="AG20" sqref="AG20:AG21"/>
    </sheetView>
  </sheetViews>
  <sheetFormatPr defaultColWidth="8.85546875" defaultRowHeight="15"/>
  <cols>
    <col min="1" max="1" width="5.42578125" style="22" customWidth="1"/>
    <col min="2" max="2" width="24.42578125" style="22" customWidth="1"/>
    <col min="3" max="3" width="2.28515625" style="23" customWidth="1"/>
    <col min="4" max="4" width="2.28515625" style="24" customWidth="1"/>
    <col min="5" max="5" width="2.28515625" style="25" customWidth="1"/>
    <col min="6" max="6" width="2.28515625" style="23" customWidth="1"/>
    <col min="7" max="7" width="2.28515625" style="24" customWidth="1"/>
    <col min="8" max="8" width="2.28515625" style="25" customWidth="1"/>
    <col min="9" max="9" width="2.28515625" style="23" customWidth="1"/>
    <col min="10" max="10" width="2.28515625" style="24" customWidth="1"/>
    <col min="11" max="11" width="2.28515625" style="25" customWidth="1"/>
    <col min="12" max="12" width="2.28515625" style="23" customWidth="1"/>
    <col min="13" max="13" width="2.28515625" style="24" customWidth="1"/>
    <col min="14" max="14" width="2.28515625" style="25" customWidth="1"/>
    <col min="15" max="15" width="2.28515625" style="23" customWidth="1"/>
    <col min="16" max="16" width="2.28515625" style="24" customWidth="1"/>
    <col min="17" max="17" width="2.28515625" style="25" customWidth="1"/>
    <col min="18" max="18" width="2.28515625" style="23" customWidth="1"/>
    <col min="19" max="19" width="2.28515625" style="24" customWidth="1"/>
    <col min="20" max="20" width="2.28515625" style="25" customWidth="1"/>
    <col min="21" max="22" width="2.28515625" style="24" customWidth="1"/>
    <col min="23" max="23" width="2.28515625" style="25" customWidth="1"/>
    <col min="24" max="24" width="2.28515625" style="23" customWidth="1"/>
    <col min="25" max="25" width="2.28515625" style="24" customWidth="1"/>
    <col min="26" max="26" width="2.28515625" style="25" customWidth="1"/>
    <col min="27" max="27" width="7.85546875" style="57" customWidth="1"/>
    <col min="28" max="28" width="8.42578125" style="22" customWidth="1"/>
    <col min="29" max="29" width="5.140625" style="22" customWidth="1"/>
    <col min="30" max="30" width="5.42578125" style="22" customWidth="1"/>
    <col min="31" max="31" width="5.28515625" style="22" customWidth="1"/>
    <col min="32" max="32" width="4.7109375" style="22" customWidth="1"/>
    <col min="33" max="33" width="10.42578125" style="22" customWidth="1"/>
    <col min="34" max="34" width="6.85546875" style="22" customWidth="1"/>
    <col min="35" max="16384" width="8.85546875" style="22"/>
  </cols>
  <sheetData>
    <row r="1" spans="1:33" ht="19.5">
      <c r="N1" s="29"/>
      <c r="P1" s="10"/>
      <c r="Q1" s="10" t="s">
        <v>15</v>
      </c>
    </row>
    <row r="2" spans="1:33" ht="19.5">
      <c r="N2" s="29"/>
      <c r="P2" s="10"/>
      <c r="Q2" s="10" t="s">
        <v>16</v>
      </c>
    </row>
    <row r="3" spans="1:33" ht="19.5">
      <c r="N3" s="29"/>
      <c r="P3" s="10"/>
      <c r="Q3" s="75" t="s">
        <v>38</v>
      </c>
    </row>
    <row r="4" spans="1:33" ht="19.5">
      <c r="Q4" s="10" t="s">
        <v>37</v>
      </c>
    </row>
    <row r="5" spans="1:33" ht="27">
      <c r="N5" s="30"/>
      <c r="P5" s="11"/>
      <c r="Q5" s="11" t="s">
        <v>17</v>
      </c>
    </row>
    <row r="6" spans="1:33" ht="20.25" customHeight="1" thickBot="1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12" t="s">
        <v>56</v>
      </c>
      <c r="T6" s="21"/>
      <c r="U6" s="12"/>
      <c r="V6" s="21"/>
      <c r="W6" s="21"/>
      <c r="X6" s="21"/>
      <c r="Y6" s="21"/>
      <c r="Z6" s="21"/>
      <c r="AA6" s="12"/>
      <c r="AB6" s="21"/>
      <c r="AC6" s="21"/>
      <c r="AD6" s="21"/>
      <c r="AE6" s="21"/>
      <c r="AF6" s="21"/>
      <c r="AG6" s="21"/>
    </row>
    <row r="7" spans="1:33" ht="21" thickBot="1">
      <c r="A7" s="181" t="s">
        <v>57</v>
      </c>
      <c r="B7" s="182"/>
      <c r="C7" s="188"/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90"/>
      <c r="AC7" s="181" t="s">
        <v>64</v>
      </c>
      <c r="AD7" s="187"/>
      <c r="AE7" s="187"/>
      <c r="AF7" s="187"/>
      <c r="AG7" s="182"/>
    </row>
    <row r="8" spans="1:33" ht="20.100000000000001" customHeight="1">
      <c r="A8" s="157" t="s">
        <v>0</v>
      </c>
      <c r="B8" s="157" t="s">
        <v>1</v>
      </c>
      <c r="C8" s="171">
        <v>1</v>
      </c>
      <c r="D8" s="185"/>
      <c r="E8" s="172"/>
      <c r="F8" s="171">
        <v>2</v>
      </c>
      <c r="G8" s="185"/>
      <c r="H8" s="172"/>
      <c r="I8" s="171">
        <v>3</v>
      </c>
      <c r="J8" s="185"/>
      <c r="K8" s="172"/>
      <c r="L8" s="171">
        <v>4</v>
      </c>
      <c r="M8" s="185"/>
      <c r="N8" s="172"/>
      <c r="O8" s="171">
        <v>5</v>
      </c>
      <c r="P8" s="185"/>
      <c r="Q8" s="172"/>
      <c r="R8" s="171">
        <v>6</v>
      </c>
      <c r="S8" s="185"/>
      <c r="T8" s="172"/>
      <c r="U8" s="171">
        <v>7</v>
      </c>
      <c r="V8" s="185"/>
      <c r="W8" s="172"/>
      <c r="X8" s="171">
        <v>8</v>
      </c>
      <c r="Y8" s="185"/>
      <c r="Z8" s="172"/>
      <c r="AA8" s="157" t="s">
        <v>4</v>
      </c>
      <c r="AB8" s="157" t="s">
        <v>18</v>
      </c>
      <c r="AC8" s="171" t="s">
        <v>14</v>
      </c>
      <c r="AD8" s="172"/>
      <c r="AE8" s="171" t="s">
        <v>3</v>
      </c>
      <c r="AF8" s="172"/>
      <c r="AG8" s="157" t="s">
        <v>2</v>
      </c>
    </row>
    <row r="9" spans="1:33" ht="20.100000000000001" customHeight="1" thickBot="1">
      <c r="A9" s="158"/>
      <c r="B9" s="158"/>
      <c r="C9" s="173"/>
      <c r="D9" s="186"/>
      <c r="E9" s="174"/>
      <c r="F9" s="173"/>
      <c r="G9" s="186"/>
      <c r="H9" s="174"/>
      <c r="I9" s="173"/>
      <c r="J9" s="186"/>
      <c r="K9" s="174"/>
      <c r="L9" s="173"/>
      <c r="M9" s="186"/>
      <c r="N9" s="174"/>
      <c r="O9" s="173"/>
      <c r="P9" s="186"/>
      <c r="Q9" s="174"/>
      <c r="R9" s="173"/>
      <c r="S9" s="186"/>
      <c r="T9" s="174"/>
      <c r="U9" s="173"/>
      <c r="V9" s="186"/>
      <c r="W9" s="174"/>
      <c r="X9" s="173"/>
      <c r="Y9" s="186"/>
      <c r="Z9" s="174"/>
      <c r="AA9" s="164"/>
      <c r="AB9" s="164"/>
      <c r="AC9" s="173"/>
      <c r="AD9" s="174"/>
      <c r="AE9" s="173"/>
      <c r="AF9" s="174"/>
      <c r="AG9" s="164"/>
    </row>
    <row r="10" spans="1:33" ht="18" customHeight="1">
      <c r="A10" s="157">
        <v>1</v>
      </c>
      <c r="B10" s="183" t="str">
        <f>Лист1!C10</f>
        <v>«Жетысу-2»                                    Алматинская область</v>
      </c>
      <c r="C10" s="18"/>
      <c r="D10" s="7"/>
      <c r="E10" s="28"/>
      <c r="F10" s="32">
        <v>3</v>
      </c>
      <c r="G10" s="8" t="s">
        <v>50</v>
      </c>
      <c r="H10" s="33">
        <v>1</v>
      </c>
      <c r="I10" s="32">
        <v>3</v>
      </c>
      <c r="J10" s="8" t="s">
        <v>50</v>
      </c>
      <c r="K10" s="33">
        <v>2</v>
      </c>
      <c r="L10" s="32">
        <v>3</v>
      </c>
      <c r="M10" s="8" t="s">
        <v>50</v>
      </c>
      <c r="N10" s="33">
        <v>0</v>
      </c>
      <c r="O10" s="32">
        <v>3</v>
      </c>
      <c r="P10" s="8" t="s">
        <v>50</v>
      </c>
      <c r="Q10" s="33">
        <v>2</v>
      </c>
      <c r="R10" s="32">
        <v>3</v>
      </c>
      <c r="S10" s="8" t="s">
        <v>50</v>
      </c>
      <c r="T10" s="33">
        <v>0</v>
      </c>
      <c r="U10" s="32">
        <v>3</v>
      </c>
      <c r="V10" s="8" t="s">
        <v>50</v>
      </c>
      <c r="W10" s="33">
        <v>0</v>
      </c>
      <c r="X10" s="32">
        <v>3</v>
      </c>
      <c r="Y10" s="8" t="s">
        <v>50</v>
      </c>
      <c r="Z10" s="33">
        <v>0</v>
      </c>
      <c r="AA10" s="165">
        <f>G11+J11+M11+P11+S11+V11+Y11</f>
        <v>19</v>
      </c>
      <c r="AB10" s="167">
        <v>7</v>
      </c>
      <c r="AC10" s="9">
        <f>F10+I10+L10+O10+R10+U10+X10</f>
        <v>21</v>
      </c>
      <c r="AD10" s="3">
        <f>H10+K10+N10+Q10+T10+W10+Z10</f>
        <v>5</v>
      </c>
      <c r="AE10" s="3">
        <f>Лист1!K10</f>
        <v>596</v>
      </c>
      <c r="AF10" s="4">
        <f>Лист1!K11</f>
        <v>466</v>
      </c>
      <c r="AG10" s="167">
        <v>1</v>
      </c>
    </row>
    <row r="11" spans="1:33" ht="18" customHeight="1" thickBot="1">
      <c r="A11" s="158"/>
      <c r="B11" s="184"/>
      <c r="C11" s="19"/>
      <c r="D11" s="17"/>
      <c r="E11" s="31"/>
      <c r="F11" s="74"/>
      <c r="G11" s="15">
        <v>3</v>
      </c>
      <c r="H11" s="39"/>
      <c r="I11" s="74"/>
      <c r="J11" s="15">
        <v>2</v>
      </c>
      <c r="K11" s="39"/>
      <c r="L11" s="74"/>
      <c r="M11" s="15">
        <v>3</v>
      </c>
      <c r="N11" s="39"/>
      <c r="O11" s="74"/>
      <c r="P11" s="15">
        <v>2</v>
      </c>
      <c r="Q11" s="39"/>
      <c r="R11" s="74"/>
      <c r="S11" s="15">
        <v>3</v>
      </c>
      <c r="T11" s="39"/>
      <c r="U11" s="74"/>
      <c r="V11" s="15">
        <v>3</v>
      </c>
      <c r="W11" s="39"/>
      <c r="X11" s="74"/>
      <c r="Y11" s="15">
        <v>3</v>
      </c>
      <c r="Z11" s="39"/>
      <c r="AA11" s="166"/>
      <c r="AB11" s="168"/>
      <c r="AC11" s="177">
        <f>AC10/AD10</f>
        <v>4.2</v>
      </c>
      <c r="AD11" s="178"/>
      <c r="AE11" s="169">
        <f>AE10/AF10</f>
        <v>1.2789699570815452</v>
      </c>
      <c r="AF11" s="170"/>
      <c r="AG11" s="168"/>
    </row>
    <row r="12" spans="1:33" ht="22.5" customHeight="1">
      <c r="A12" s="157">
        <v>2</v>
      </c>
      <c r="B12" s="194" t="str">
        <f>Лист1!C12</f>
        <v>«Алматы-2»                                            г.Алматы</v>
      </c>
      <c r="C12" s="32">
        <f>H10</f>
        <v>1</v>
      </c>
      <c r="D12" s="8" t="str">
        <f>G10</f>
        <v>:</v>
      </c>
      <c r="E12" s="33">
        <f>F10</f>
        <v>3</v>
      </c>
      <c r="F12" s="7"/>
      <c r="G12" s="7"/>
      <c r="H12" s="7"/>
      <c r="I12" s="32">
        <v>3</v>
      </c>
      <c r="J12" s="8" t="s">
        <v>50</v>
      </c>
      <c r="K12" s="33">
        <v>0</v>
      </c>
      <c r="L12" s="32">
        <v>3</v>
      </c>
      <c r="M12" s="8" t="s">
        <v>50</v>
      </c>
      <c r="N12" s="33">
        <v>0</v>
      </c>
      <c r="O12" s="32">
        <v>2</v>
      </c>
      <c r="P12" s="8" t="s">
        <v>50</v>
      </c>
      <c r="Q12" s="33">
        <v>3</v>
      </c>
      <c r="R12" s="32">
        <v>3</v>
      </c>
      <c r="S12" s="8" t="s">
        <v>50</v>
      </c>
      <c r="T12" s="33">
        <v>1</v>
      </c>
      <c r="U12" s="32">
        <v>3</v>
      </c>
      <c r="V12" s="8" t="s">
        <v>50</v>
      </c>
      <c r="W12" s="33">
        <v>0</v>
      </c>
      <c r="X12" s="32">
        <v>3</v>
      </c>
      <c r="Y12" s="8" t="s">
        <v>50</v>
      </c>
      <c r="Z12" s="33">
        <v>0</v>
      </c>
      <c r="AA12" s="165">
        <f>D13+J13+M13+P13+S13+V13+Y13</f>
        <v>16</v>
      </c>
      <c r="AB12" s="167">
        <v>5</v>
      </c>
      <c r="AC12" s="9">
        <f>C12+I12+L12+O12+R12+U12+X12</f>
        <v>18</v>
      </c>
      <c r="AD12" s="3">
        <f>E12+K12+N12+Q12+T12+W12+Z12</f>
        <v>7</v>
      </c>
      <c r="AE12" s="3">
        <f>Лист1!K12</f>
        <v>592</v>
      </c>
      <c r="AF12" s="4">
        <f>Лист1!K13</f>
        <v>495</v>
      </c>
      <c r="AG12" s="167">
        <v>2</v>
      </c>
    </row>
    <row r="13" spans="1:33" ht="21" customHeight="1" thickBot="1">
      <c r="A13" s="164"/>
      <c r="B13" s="195"/>
      <c r="C13" s="34"/>
      <c r="D13" s="16">
        <v>0</v>
      </c>
      <c r="E13" s="35"/>
      <c r="F13" s="14"/>
      <c r="G13" s="14"/>
      <c r="H13" s="14"/>
      <c r="I13" s="74"/>
      <c r="J13" s="15">
        <v>3</v>
      </c>
      <c r="K13" s="39"/>
      <c r="L13" s="74"/>
      <c r="M13" s="15">
        <v>3</v>
      </c>
      <c r="N13" s="39"/>
      <c r="O13" s="74"/>
      <c r="P13" s="15">
        <v>1</v>
      </c>
      <c r="Q13" s="39"/>
      <c r="R13" s="74"/>
      <c r="S13" s="15">
        <v>3</v>
      </c>
      <c r="T13" s="39"/>
      <c r="U13" s="74"/>
      <c r="V13" s="15">
        <v>3</v>
      </c>
      <c r="W13" s="39"/>
      <c r="X13" s="74"/>
      <c r="Y13" s="15">
        <v>3</v>
      </c>
      <c r="Z13" s="39"/>
      <c r="AA13" s="166"/>
      <c r="AB13" s="168"/>
      <c r="AC13" s="192">
        <f>AC12/AD12</f>
        <v>2.5714285714285716</v>
      </c>
      <c r="AD13" s="193"/>
      <c r="AE13" s="179">
        <f>AE12/AF12</f>
        <v>1.1959595959595959</v>
      </c>
      <c r="AF13" s="180"/>
      <c r="AG13" s="168"/>
    </row>
    <row r="14" spans="1:33" ht="19.5" customHeight="1">
      <c r="A14" s="157">
        <v>3</v>
      </c>
      <c r="B14" s="183" t="str">
        <f>Лист1!C14</f>
        <v>«Иртыш-Казхром-2»                               Павлодарская область</v>
      </c>
      <c r="C14" s="32">
        <f>K10</f>
        <v>2</v>
      </c>
      <c r="D14" s="8" t="str">
        <f>J10</f>
        <v>:</v>
      </c>
      <c r="E14" s="33">
        <f>I10</f>
        <v>3</v>
      </c>
      <c r="F14" s="8">
        <f>K12</f>
        <v>0</v>
      </c>
      <c r="G14" s="8" t="str">
        <f>J12</f>
        <v>:</v>
      </c>
      <c r="H14" s="8">
        <f>I12</f>
        <v>3</v>
      </c>
      <c r="I14" s="36"/>
      <c r="J14" s="7"/>
      <c r="K14" s="37"/>
      <c r="L14" s="32">
        <v>3</v>
      </c>
      <c r="M14" s="8" t="s">
        <v>50</v>
      </c>
      <c r="N14" s="33">
        <v>0</v>
      </c>
      <c r="O14" s="32">
        <v>3</v>
      </c>
      <c r="P14" s="8" t="s">
        <v>50</v>
      </c>
      <c r="Q14" s="33">
        <v>2</v>
      </c>
      <c r="R14" s="32">
        <v>3</v>
      </c>
      <c r="S14" s="8" t="s">
        <v>50</v>
      </c>
      <c r="T14" s="33">
        <v>1</v>
      </c>
      <c r="U14" s="32">
        <v>3</v>
      </c>
      <c r="V14" s="8" t="s">
        <v>50</v>
      </c>
      <c r="W14" s="33">
        <v>0</v>
      </c>
      <c r="X14" s="32">
        <v>3</v>
      </c>
      <c r="Y14" s="8" t="s">
        <v>50</v>
      </c>
      <c r="Z14" s="33">
        <v>0</v>
      </c>
      <c r="AA14" s="165">
        <f>D15+G15+M15+P15+S15+V15+Y15</f>
        <v>15</v>
      </c>
      <c r="AB14" s="167">
        <v>5</v>
      </c>
      <c r="AC14" s="13">
        <f>C14+F14+L14+O14+R14+U14+X14</f>
        <v>17</v>
      </c>
      <c r="AD14" s="5">
        <f>E14+H14+N14+Q14+T14+W14+Z14</f>
        <v>9</v>
      </c>
      <c r="AE14" s="5">
        <f>Лист1!K14</f>
        <v>598</v>
      </c>
      <c r="AF14" s="6">
        <f>Лист1!K15</f>
        <v>499</v>
      </c>
      <c r="AG14" s="167">
        <v>4</v>
      </c>
    </row>
    <row r="15" spans="1:33" ht="18" customHeight="1" thickBot="1">
      <c r="A15" s="164"/>
      <c r="B15" s="191"/>
      <c r="C15" s="38"/>
      <c r="D15" s="15">
        <v>1</v>
      </c>
      <c r="E15" s="39"/>
      <c r="F15" s="16"/>
      <c r="G15" s="16">
        <v>0</v>
      </c>
      <c r="H15" s="16"/>
      <c r="I15" s="43"/>
      <c r="J15" s="14"/>
      <c r="K15" s="44"/>
      <c r="L15" s="74"/>
      <c r="M15" s="15">
        <v>3</v>
      </c>
      <c r="N15" s="39"/>
      <c r="O15" s="74"/>
      <c r="P15" s="15">
        <v>2</v>
      </c>
      <c r="Q15" s="39"/>
      <c r="R15" s="74"/>
      <c r="S15" s="15">
        <v>3</v>
      </c>
      <c r="T15" s="39"/>
      <c r="U15" s="74"/>
      <c r="V15" s="15">
        <v>3</v>
      </c>
      <c r="W15" s="39"/>
      <c r="X15" s="74"/>
      <c r="Y15" s="15">
        <v>3</v>
      </c>
      <c r="Z15" s="39"/>
      <c r="AA15" s="166"/>
      <c r="AB15" s="168"/>
      <c r="AC15" s="177">
        <f>AC14/AD14</f>
        <v>1.8888888888888888</v>
      </c>
      <c r="AD15" s="178"/>
      <c r="AE15" s="169">
        <f>AE14/AF14</f>
        <v>1.1983967935871744</v>
      </c>
      <c r="AF15" s="170"/>
      <c r="AG15" s="168"/>
    </row>
    <row r="16" spans="1:33" ht="18" customHeight="1">
      <c r="A16" s="157">
        <v>4</v>
      </c>
      <c r="B16" s="183" t="str">
        <f>Лист1!C16</f>
        <v>«Алтай-3»                                            г.Семей, ВКО</v>
      </c>
      <c r="C16" s="32">
        <f>N10</f>
        <v>0</v>
      </c>
      <c r="D16" s="8" t="str">
        <f>M10</f>
        <v>:</v>
      </c>
      <c r="E16" s="33">
        <f>L10</f>
        <v>3</v>
      </c>
      <c r="F16" s="32">
        <f>N12</f>
        <v>0</v>
      </c>
      <c r="G16" s="8" t="str">
        <f>M12</f>
        <v>:</v>
      </c>
      <c r="H16" s="33">
        <f>L12</f>
        <v>3</v>
      </c>
      <c r="I16" s="8">
        <f>N14</f>
        <v>0</v>
      </c>
      <c r="J16" s="8" t="str">
        <f>M14</f>
        <v>:</v>
      </c>
      <c r="K16" s="8">
        <f>L14</f>
        <v>3</v>
      </c>
      <c r="L16" s="36"/>
      <c r="M16" s="7"/>
      <c r="N16" s="37"/>
      <c r="O16" s="32">
        <v>0</v>
      </c>
      <c r="P16" s="8" t="s">
        <v>50</v>
      </c>
      <c r="Q16" s="33">
        <v>3</v>
      </c>
      <c r="R16" s="32">
        <v>3</v>
      </c>
      <c r="S16" s="8" t="s">
        <v>50</v>
      </c>
      <c r="T16" s="33">
        <v>0</v>
      </c>
      <c r="U16" s="32">
        <v>0</v>
      </c>
      <c r="V16" s="8" t="s">
        <v>50</v>
      </c>
      <c r="W16" s="33">
        <v>3</v>
      </c>
      <c r="X16" s="32">
        <v>0</v>
      </c>
      <c r="Y16" s="8" t="s">
        <v>50</v>
      </c>
      <c r="Z16" s="33">
        <v>3</v>
      </c>
      <c r="AA16" s="165">
        <f>D17+G17+J17+P17+S17+V17+Y17</f>
        <v>3</v>
      </c>
      <c r="AB16" s="167">
        <v>1</v>
      </c>
      <c r="AC16" s="9">
        <f>C16+F16+I16+O16+R16+U16+X16</f>
        <v>3</v>
      </c>
      <c r="AD16" s="3">
        <f>E16+H16+K16+Q16+T16+W16+Z16</f>
        <v>18</v>
      </c>
      <c r="AE16" s="3">
        <f>Лист1!K16</f>
        <v>359</v>
      </c>
      <c r="AF16" s="4">
        <f>Лист1!K17</f>
        <v>499</v>
      </c>
      <c r="AG16" s="167">
        <v>7</v>
      </c>
    </row>
    <row r="17" spans="1:34" ht="18" customHeight="1" thickBot="1">
      <c r="A17" s="164"/>
      <c r="B17" s="184"/>
      <c r="C17" s="34"/>
      <c r="D17" s="16">
        <v>0</v>
      </c>
      <c r="E17" s="35"/>
      <c r="F17" s="34"/>
      <c r="G17" s="16">
        <v>0</v>
      </c>
      <c r="H17" s="35"/>
      <c r="I17" s="16"/>
      <c r="J17" s="16">
        <v>0</v>
      </c>
      <c r="K17" s="16"/>
      <c r="L17" s="40"/>
      <c r="M17" s="17"/>
      <c r="N17" s="41"/>
      <c r="O17" s="74"/>
      <c r="P17" s="15">
        <v>0</v>
      </c>
      <c r="Q17" s="39"/>
      <c r="R17" s="74"/>
      <c r="S17" s="15">
        <v>3</v>
      </c>
      <c r="T17" s="39"/>
      <c r="U17" s="74"/>
      <c r="V17" s="15">
        <v>0</v>
      </c>
      <c r="W17" s="39"/>
      <c r="X17" s="74"/>
      <c r="Y17" s="15">
        <v>0</v>
      </c>
      <c r="Z17" s="39"/>
      <c r="AA17" s="166"/>
      <c r="AB17" s="168"/>
      <c r="AC17" s="192">
        <f>AC16/AD16</f>
        <v>0.16666666666666666</v>
      </c>
      <c r="AD17" s="196"/>
      <c r="AE17" s="179">
        <f>AE16/AF16</f>
        <v>0.71943887775551107</v>
      </c>
      <c r="AF17" s="180"/>
      <c r="AG17" s="168"/>
    </row>
    <row r="18" spans="1:34" ht="18" customHeight="1">
      <c r="A18" s="157">
        <v>5</v>
      </c>
      <c r="B18" s="183" t="str">
        <f>Лист1!C18</f>
        <v>«Куаныш-2»                                                    СКО</v>
      </c>
      <c r="C18" s="32">
        <f>Q10</f>
        <v>2</v>
      </c>
      <c r="D18" s="8" t="str">
        <f>P10</f>
        <v>:</v>
      </c>
      <c r="E18" s="33">
        <f>O10</f>
        <v>3</v>
      </c>
      <c r="F18" s="32">
        <f>Q12</f>
        <v>3</v>
      </c>
      <c r="G18" s="8" t="str">
        <f>P12</f>
        <v>:</v>
      </c>
      <c r="H18" s="33">
        <f>O12</f>
        <v>2</v>
      </c>
      <c r="I18" s="32">
        <f>Q14</f>
        <v>2</v>
      </c>
      <c r="J18" s="8" t="str">
        <f>P14</f>
        <v>:</v>
      </c>
      <c r="K18" s="33">
        <f>O14</f>
        <v>3</v>
      </c>
      <c r="L18" s="32">
        <f>Q16</f>
        <v>3</v>
      </c>
      <c r="M18" s="8" t="str">
        <f>P16</f>
        <v>:</v>
      </c>
      <c r="N18" s="33">
        <f>O16</f>
        <v>0</v>
      </c>
      <c r="O18" s="42"/>
      <c r="P18" s="42"/>
      <c r="Q18" s="42"/>
      <c r="R18" s="32">
        <v>3</v>
      </c>
      <c r="S18" s="8" t="s">
        <v>50</v>
      </c>
      <c r="T18" s="33">
        <v>0</v>
      </c>
      <c r="U18" s="32">
        <v>3</v>
      </c>
      <c r="V18" s="8" t="s">
        <v>50</v>
      </c>
      <c r="W18" s="33">
        <v>1</v>
      </c>
      <c r="X18" s="32">
        <v>3</v>
      </c>
      <c r="Y18" s="8" t="s">
        <v>50</v>
      </c>
      <c r="Z18" s="33">
        <v>1</v>
      </c>
      <c r="AA18" s="165">
        <f>D19+G19+J19+M19+S19+V19+Y19</f>
        <v>16</v>
      </c>
      <c r="AB18" s="167">
        <v>5</v>
      </c>
      <c r="AC18" s="13">
        <f>C18+F18+I18+L18+R18+U18+X18</f>
        <v>19</v>
      </c>
      <c r="AD18" s="5">
        <f>E18+H18+K18+N18+T18+W18+Z18</f>
        <v>10</v>
      </c>
      <c r="AE18" s="5">
        <f>Лист1!K18</f>
        <v>650</v>
      </c>
      <c r="AF18" s="6">
        <f>Лист1!K19</f>
        <v>577</v>
      </c>
      <c r="AG18" s="167">
        <v>3</v>
      </c>
    </row>
    <row r="19" spans="1:34" ht="18" customHeight="1" thickBot="1">
      <c r="A19" s="164"/>
      <c r="B19" s="191"/>
      <c r="C19" s="34"/>
      <c r="D19" s="16">
        <v>1</v>
      </c>
      <c r="E19" s="35"/>
      <c r="F19" s="34"/>
      <c r="G19" s="16">
        <v>2</v>
      </c>
      <c r="H19" s="35"/>
      <c r="I19" s="34"/>
      <c r="J19" s="16">
        <v>1</v>
      </c>
      <c r="K19" s="35"/>
      <c r="L19" s="34"/>
      <c r="M19" s="16">
        <v>3</v>
      </c>
      <c r="N19" s="35"/>
      <c r="O19" s="17"/>
      <c r="P19" s="17"/>
      <c r="Q19" s="17"/>
      <c r="R19" s="74"/>
      <c r="S19" s="15">
        <v>3</v>
      </c>
      <c r="T19" s="39"/>
      <c r="U19" s="74"/>
      <c r="V19" s="15">
        <v>3</v>
      </c>
      <c r="W19" s="39"/>
      <c r="X19" s="74"/>
      <c r="Y19" s="15">
        <v>3</v>
      </c>
      <c r="Z19" s="39"/>
      <c r="AA19" s="166"/>
      <c r="AB19" s="168"/>
      <c r="AC19" s="177">
        <f>AC18/AD18</f>
        <v>1.9</v>
      </c>
      <c r="AD19" s="178"/>
      <c r="AE19" s="169">
        <f>AE18/AF18</f>
        <v>1.1265164644714039</v>
      </c>
      <c r="AF19" s="170"/>
      <c r="AG19" s="168"/>
    </row>
    <row r="20" spans="1:34" ht="18" customHeight="1">
      <c r="A20" s="157">
        <v>6</v>
      </c>
      <c r="B20" s="183" t="str">
        <f>Лист1!C20</f>
        <v>«Ару Астана Нур-Султан-2»                                                 г. Нур-Султан</v>
      </c>
      <c r="C20" s="32">
        <f>T10</f>
        <v>0</v>
      </c>
      <c r="D20" s="8" t="str">
        <f>S10</f>
        <v>:</v>
      </c>
      <c r="E20" s="33">
        <f>R10</f>
        <v>3</v>
      </c>
      <c r="F20" s="32">
        <f>T12</f>
        <v>1</v>
      </c>
      <c r="G20" s="8" t="str">
        <f>S12</f>
        <v>:</v>
      </c>
      <c r="H20" s="33">
        <f>R12</f>
        <v>3</v>
      </c>
      <c r="I20" s="32">
        <f>T14</f>
        <v>1</v>
      </c>
      <c r="J20" s="8" t="str">
        <f>S14</f>
        <v>:</v>
      </c>
      <c r="K20" s="33">
        <f>R14</f>
        <v>3</v>
      </c>
      <c r="L20" s="32">
        <f>T16</f>
        <v>0</v>
      </c>
      <c r="M20" s="8" t="str">
        <f>S16</f>
        <v>:</v>
      </c>
      <c r="N20" s="33">
        <f>R16</f>
        <v>3</v>
      </c>
      <c r="O20" s="32">
        <f>T18</f>
        <v>0</v>
      </c>
      <c r="P20" s="8" t="str">
        <f>S18</f>
        <v>:</v>
      </c>
      <c r="Q20" s="33">
        <f>R18</f>
        <v>3</v>
      </c>
      <c r="R20" s="36"/>
      <c r="S20" s="7"/>
      <c r="T20" s="37"/>
      <c r="U20" s="32">
        <v>0</v>
      </c>
      <c r="V20" s="8" t="s">
        <v>50</v>
      </c>
      <c r="W20" s="33">
        <v>3</v>
      </c>
      <c r="X20" s="32">
        <v>0</v>
      </c>
      <c r="Y20" s="8" t="s">
        <v>50</v>
      </c>
      <c r="Z20" s="33">
        <v>3</v>
      </c>
      <c r="AA20" s="165">
        <f>D21+G21+J21+M21+P21+V21+Y21</f>
        <v>0</v>
      </c>
      <c r="AB20" s="167">
        <v>0</v>
      </c>
      <c r="AC20" s="9">
        <f>C20+F20+I20+L20+O20+U20+X20</f>
        <v>2</v>
      </c>
      <c r="AD20" s="3">
        <f>E20+H20+K20+N20+Q20+W20+Z20</f>
        <v>21</v>
      </c>
      <c r="AE20" s="3">
        <f>Лист1!K20</f>
        <v>369</v>
      </c>
      <c r="AF20" s="4">
        <f>Лист1!K21</f>
        <v>575</v>
      </c>
      <c r="AG20" s="167">
        <v>8</v>
      </c>
    </row>
    <row r="21" spans="1:34" ht="18" customHeight="1" thickBot="1">
      <c r="A21" s="164"/>
      <c r="B21" s="191"/>
      <c r="C21" s="34"/>
      <c r="D21" s="16">
        <v>0</v>
      </c>
      <c r="E21" s="35"/>
      <c r="F21" s="34"/>
      <c r="G21" s="16">
        <v>0</v>
      </c>
      <c r="H21" s="35"/>
      <c r="I21" s="34"/>
      <c r="J21" s="16">
        <v>0</v>
      </c>
      <c r="K21" s="35"/>
      <c r="L21" s="34"/>
      <c r="M21" s="16">
        <v>0</v>
      </c>
      <c r="N21" s="35"/>
      <c r="O21" s="34"/>
      <c r="P21" s="16">
        <v>0</v>
      </c>
      <c r="Q21" s="35"/>
      <c r="R21" s="43"/>
      <c r="S21" s="14"/>
      <c r="T21" s="44"/>
      <c r="U21" s="74"/>
      <c r="V21" s="15">
        <v>0</v>
      </c>
      <c r="W21" s="39"/>
      <c r="X21" s="74"/>
      <c r="Y21" s="15">
        <v>0</v>
      </c>
      <c r="Z21" s="39"/>
      <c r="AA21" s="166"/>
      <c r="AB21" s="168"/>
      <c r="AC21" s="175">
        <f>AC20/AD20</f>
        <v>9.5238095238095233E-2</v>
      </c>
      <c r="AD21" s="176"/>
      <c r="AE21" s="179">
        <f>AE20/AF20</f>
        <v>0.64173913043478259</v>
      </c>
      <c r="AF21" s="180"/>
      <c r="AG21" s="168"/>
    </row>
    <row r="22" spans="1:34" ht="19.5" customHeight="1">
      <c r="A22" s="157">
        <v>7</v>
      </c>
      <c r="B22" s="183" t="str">
        <f>Лист1!C22</f>
        <v>«Караганда-2»                         Карагандинская область</v>
      </c>
      <c r="C22" s="32">
        <f>W10</f>
        <v>0</v>
      </c>
      <c r="D22" s="8" t="str">
        <f>V10</f>
        <v>:</v>
      </c>
      <c r="E22" s="33">
        <f>U10</f>
        <v>3</v>
      </c>
      <c r="F22" s="32">
        <f>W12</f>
        <v>0</v>
      </c>
      <c r="G22" s="8" t="str">
        <f>V12</f>
        <v>:</v>
      </c>
      <c r="H22" s="33">
        <f>U12</f>
        <v>3</v>
      </c>
      <c r="I22" s="32">
        <f>W14</f>
        <v>0</v>
      </c>
      <c r="J22" s="8" t="str">
        <f>V14</f>
        <v>:</v>
      </c>
      <c r="K22" s="33">
        <f>U14</f>
        <v>3</v>
      </c>
      <c r="L22" s="32">
        <f>W16</f>
        <v>3</v>
      </c>
      <c r="M22" s="8" t="str">
        <f>V16</f>
        <v>:</v>
      </c>
      <c r="N22" s="33">
        <f>U16</f>
        <v>0</v>
      </c>
      <c r="O22" s="32">
        <f>W18</f>
        <v>1</v>
      </c>
      <c r="P22" s="8" t="str">
        <f>V18</f>
        <v>:</v>
      </c>
      <c r="Q22" s="33">
        <f>U18</f>
        <v>3</v>
      </c>
      <c r="R22" s="32">
        <f>W20</f>
        <v>3</v>
      </c>
      <c r="S22" s="8" t="str">
        <f>V20</f>
        <v>:</v>
      </c>
      <c r="T22" s="33">
        <f>U20</f>
        <v>0</v>
      </c>
      <c r="U22" s="7"/>
      <c r="V22" s="7"/>
      <c r="W22" s="7"/>
      <c r="X22" s="32">
        <v>3</v>
      </c>
      <c r="Y22" s="8" t="s">
        <v>50</v>
      </c>
      <c r="Z22" s="33">
        <v>1</v>
      </c>
      <c r="AA22" s="167">
        <f>D23+G23+J23+M23+P23+S23+Y23</f>
        <v>9</v>
      </c>
      <c r="AB22" s="167">
        <v>3</v>
      </c>
      <c r="AC22" s="9">
        <f>C22+F22+I22+L22+O22+R22+X22</f>
        <v>10</v>
      </c>
      <c r="AD22" s="45">
        <f>E22+H22+K22+N22+Q22+T22+Z22</f>
        <v>13</v>
      </c>
      <c r="AE22" s="5">
        <f>Лист1!K22</f>
        <v>491</v>
      </c>
      <c r="AF22" s="6">
        <f>Лист1!K23</f>
        <v>494</v>
      </c>
      <c r="AG22" s="167">
        <v>5</v>
      </c>
    </row>
    <row r="23" spans="1:34" ht="27.75" customHeight="1" thickBot="1">
      <c r="A23" s="164"/>
      <c r="B23" s="191"/>
      <c r="C23" s="34"/>
      <c r="D23" s="16">
        <v>0</v>
      </c>
      <c r="E23" s="35"/>
      <c r="F23" s="34"/>
      <c r="G23" s="16">
        <v>0</v>
      </c>
      <c r="H23" s="35"/>
      <c r="I23" s="34"/>
      <c r="J23" s="16">
        <v>0</v>
      </c>
      <c r="K23" s="35"/>
      <c r="L23" s="34"/>
      <c r="M23" s="16">
        <v>3</v>
      </c>
      <c r="N23" s="35"/>
      <c r="O23" s="34"/>
      <c r="P23" s="16">
        <v>0</v>
      </c>
      <c r="Q23" s="35"/>
      <c r="R23" s="34"/>
      <c r="S23" s="16">
        <v>3</v>
      </c>
      <c r="T23" s="35"/>
      <c r="U23" s="17"/>
      <c r="V23" s="17"/>
      <c r="W23" s="17"/>
      <c r="X23" s="74"/>
      <c r="Y23" s="15">
        <v>3</v>
      </c>
      <c r="Z23" s="39"/>
      <c r="AA23" s="168"/>
      <c r="AB23" s="168"/>
      <c r="AC23" s="192">
        <f>AC22/AD22</f>
        <v>0.76923076923076927</v>
      </c>
      <c r="AD23" s="196"/>
      <c r="AE23" s="169">
        <f>AE22/AF22</f>
        <v>0.99392712550607287</v>
      </c>
      <c r="AF23" s="170"/>
      <c r="AG23" s="168"/>
    </row>
    <row r="24" spans="1:34" ht="18" customHeight="1">
      <c r="A24" s="157">
        <v>8</v>
      </c>
      <c r="B24" s="183" t="str">
        <f>Лист1!C24</f>
        <v>«Алтай-4»                                      г.Усть-Каменогорск, ВКО</v>
      </c>
      <c r="C24" s="32">
        <f>Z10</f>
        <v>0</v>
      </c>
      <c r="D24" s="8" t="str">
        <f>Y10</f>
        <v>:</v>
      </c>
      <c r="E24" s="33">
        <f>X10</f>
        <v>3</v>
      </c>
      <c r="F24" s="32">
        <f>Z12</f>
        <v>0</v>
      </c>
      <c r="G24" s="8" t="str">
        <f>Y12</f>
        <v>:</v>
      </c>
      <c r="H24" s="33">
        <f>X12</f>
        <v>3</v>
      </c>
      <c r="I24" s="32">
        <f>Z14</f>
        <v>0</v>
      </c>
      <c r="J24" s="8" t="str">
        <f>Y14</f>
        <v>:</v>
      </c>
      <c r="K24" s="33">
        <f>X14</f>
        <v>3</v>
      </c>
      <c r="L24" s="32">
        <f>Z16</f>
        <v>3</v>
      </c>
      <c r="M24" s="8" t="str">
        <f>Y16</f>
        <v>:</v>
      </c>
      <c r="N24" s="33">
        <f>X16</f>
        <v>0</v>
      </c>
      <c r="O24" s="32">
        <f>Z18</f>
        <v>1</v>
      </c>
      <c r="P24" s="8" t="str">
        <f>Y18</f>
        <v>:</v>
      </c>
      <c r="Q24" s="33">
        <f>X18</f>
        <v>3</v>
      </c>
      <c r="R24" s="32">
        <f>Z20</f>
        <v>3</v>
      </c>
      <c r="S24" s="8" t="str">
        <f>Y20</f>
        <v>:</v>
      </c>
      <c r="T24" s="33">
        <f>X20</f>
        <v>0</v>
      </c>
      <c r="U24" s="32">
        <f>Z22</f>
        <v>1</v>
      </c>
      <c r="V24" s="8" t="str">
        <f>Y22</f>
        <v>:</v>
      </c>
      <c r="W24" s="33">
        <f>X22</f>
        <v>3</v>
      </c>
      <c r="X24" s="36"/>
      <c r="Y24" s="7"/>
      <c r="Z24" s="37"/>
      <c r="AA24" s="165">
        <f>D25+G25+J25+M25+P25+S25+V25</f>
        <v>6</v>
      </c>
      <c r="AB24" s="167">
        <v>2</v>
      </c>
      <c r="AC24" s="13">
        <f>C24+F24+I24+L24+O24+R24+U24</f>
        <v>8</v>
      </c>
      <c r="AD24" s="5">
        <f>E24+H24+K24+N24+Q24+T24+W24</f>
        <v>15</v>
      </c>
      <c r="AE24" s="3">
        <f>Лист1!K24</f>
        <v>476</v>
      </c>
      <c r="AF24" s="4">
        <f>Лист1!K25</f>
        <v>526</v>
      </c>
      <c r="AG24" s="167">
        <v>6</v>
      </c>
    </row>
    <row r="25" spans="1:34" ht="28.5" customHeight="1" thickBot="1">
      <c r="A25" s="164"/>
      <c r="B25" s="191"/>
      <c r="C25" s="34"/>
      <c r="D25" s="16">
        <v>0</v>
      </c>
      <c r="E25" s="35"/>
      <c r="F25" s="34"/>
      <c r="G25" s="16">
        <v>0</v>
      </c>
      <c r="H25" s="35"/>
      <c r="I25" s="34"/>
      <c r="J25" s="16">
        <v>0</v>
      </c>
      <c r="K25" s="35"/>
      <c r="L25" s="34"/>
      <c r="M25" s="16">
        <v>3</v>
      </c>
      <c r="N25" s="35"/>
      <c r="O25" s="34"/>
      <c r="P25" s="16">
        <v>0</v>
      </c>
      <c r="Q25" s="35"/>
      <c r="R25" s="34"/>
      <c r="S25" s="16">
        <v>3</v>
      </c>
      <c r="T25" s="35"/>
      <c r="U25" s="73"/>
      <c r="V25" s="16">
        <v>0</v>
      </c>
      <c r="W25" s="35"/>
      <c r="X25" s="40"/>
      <c r="Y25" s="17"/>
      <c r="Z25" s="41"/>
      <c r="AA25" s="166"/>
      <c r="AB25" s="168"/>
      <c r="AC25" s="197">
        <f>AC24/AD24</f>
        <v>0.53333333333333333</v>
      </c>
      <c r="AD25" s="198"/>
      <c r="AE25" s="199">
        <f>AE24/AF24</f>
        <v>0.90494296577946765</v>
      </c>
      <c r="AF25" s="200"/>
      <c r="AG25" s="168"/>
    </row>
    <row r="28" spans="1:34" ht="18.75">
      <c r="A28" s="1" t="s">
        <v>41</v>
      </c>
      <c r="F28" s="27"/>
      <c r="G28" s="12"/>
      <c r="L28" s="20" t="s">
        <v>62</v>
      </c>
      <c r="M28" s="12"/>
      <c r="N28" s="20"/>
      <c r="O28" s="27"/>
      <c r="P28" s="22"/>
      <c r="S28" s="12"/>
      <c r="U28" s="20" t="s">
        <v>39</v>
      </c>
      <c r="W28" s="20"/>
      <c r="AA28" s="58"/>
      <c r="AB28" s="2"/>
      <c r="AD28" s="163" t="s">
        <v>63</v>
      </c>
      <c r="AE28" s="163"/>
      <c r="AF28" s="163"/>
      <c r="AG28" s="163"/>
      <c r="AH28" s="163"/>
    </row>
    <row r="29" spans="1:34" ht="15" customHeight="1">
      <c r="K29" s="20"/>
      <c r="T29" s="20"/>
    </row>
  </sheetData>
  <mergeCells count="75">
    <mergeCell ref="AG24:AG25"/>
    <mergeCell ref="AC25:AD25"/>
    <mergeCell ref="AA22:AA23"/>
    <mergeCell ref="AA24:AA25"/>
    <mergeCell ref="AG22:AG23"/>
    <mergeCell ref="AB22:AB23"/>
    <mergeCell ref="AB24:AB25"/>
    <mergeCell ref="AE25:AF25"/>
    <mergeCell ref="AE23:AF23"/>
    <mergeCell ref="AC23:AD23"/>
    <mergeCell ref="A24:A25"/>
    <mergeCell ref="A22:A23"/>
    <mergeCell ref="B22:B23"/>
    <mergeCell ref="B24:B25"/>
    <mergeCell ref="AA14:AA15"/>
    <mergeCell ref="A14:A15"/>
    <mergeCell ref="A18:A19"/>
    <mergeCell ref="A20:A21"/>
    <mergeCell ref="B20:B21"/>
    <mergeCell ref="A16:A17"/>
    <mergeCell ref="B18:B19"/>
    <mergeCell ref="AA20:AA21"/>
    <mergeCell ref="AA18:AA19"/>
    <mergeCell ref="AG14:AG15"/>
    <mergeCell ref="AG16:AG17"/>
    <mergeCell ref="AE13:AF13"/>
    <mergeCell ref="AG12:AG13"/>
    <mergeCell ref="AB14:AB15"/>
    <mergeCell ref="AC17:AD17"/>
    <mergeCell ref="AB16:AB17"/>
    <mergeCell ref="AB18:AB19"/>
    <mergeCell ref="AA12:AA13"/>
    <mergeCell ref="A12:A13"/>
    <mergeCell ref="AE15:AF15"/>
    <mergeCell ref="AE17:AF17"/>
    <mergeCell ref="B14:B15"/>
    <mergeCell ref="AC15:AD15"/>
    <mergeCell ref="AA16:AA17"/>
    <mergeCell ref="B16:B17"/>
    <mergeCell ref="AC13:AD13"/>
    <mergeCell ref="B12:B13"/>
    <mergeCell ref="AB12:AB13"/>
    <mergeCell ref="AC7:AG7"/>
    <mergeCell ref="C7:AB7"/>
    <mergeCell ref="AG10:AG11"/>
    <mergeCell ref="AC11:AD11"/>
    <mergeCell ref="L8:N9"/>
    <mergeCell ref="C8:E9"/>
    <mergeCell ref="I8:K9"/>
    <mergeCell ref="U8:W9"/>
    <mergeCell ref="R8:T9"/>
    <mergeCell ref="X8:Z9"/>
    <mergeCell ref="O8:Q9"/>
    <mergeCell ref="A7:B7"/>
    <mergeCell ref="A10:A11"/>
    <mergeCell ref="B10:B11"/>
    <mergeCell ref="A8:A9"/>
    <mergeCell ref="F8:H9"/>
    <mergeCell ref="B8:B9"/>
    <mergeCell ref="AD28:AH28"/>
    <mergeCell ref="AB8:AB9"/>
    <mergeCell ref="AA10:AA11"/>
    <mergeCell ref="AB10:AB11"/>
    <mergeCell ref="AA8:AA9"/>
    <mergeCell ref="AG8:AG9"/>
    <mergeCell ref="AE11:AF11"/>
    <mergeCell ref="AC8:AD9"/>
    <mergeCell ref="AE8:AF9"/>
    <mergeCell ref="AG20:AG21"/>
    <mergeCell ref="AB20:AB21"/>
    <mergeCell ref="AC21:AD21"/>
    <mergeCell ref="AC19:AD19"/>
    <mergeCell ref="AE21:AF21"/>
    <mergeCell ref="AG18:AG19"/>
    <mergeCell ref="AE19:AF19"/>
  </mergeCells>
  <phoneticPr fontId="0" type="noConversion"/>
  <pageMargins left="0.83" right="0.16" top="0.34" bottom="0" header="0.17" footer="0.31496062992125984"/>
  <pageSetup paperSize="9" orientation="landscape" horizontalDpi="4294967293" verticalDpi="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W31"/>
  <sheetViews>
    <sheetView topLeftCell="A10" workbookViewId="0">
      <selection activeCell="Z8" sqref="Z8"/>
    </sheetView>
  </sheetViews>
  <sheetFormatPr defaultColWidth="8.85546875" defaultRowHeight="15"/>
  <cols>
    <col min="1" max="1" width="3.140625" style="22" customWidth="1"/>
    <col min="2" max="2" width="22" style="22" customWidth="1"/>
    <col min="3" max="3" width="6" style="57" customWidth="1"/>
    <col min="4" max="4" width="6.28515625" style="57" customWidth="1"/>
    <col min="5" max="5" width="6.42578125" style="57" customWidth="1"/>
    <col min="6" max="6" width="6.28515625" style="22" customWidth="1"/>
    <col min="7" max="7" width="6" style="22" customWidth="1"/>
    <col min="8" max="8" width="6.7109375" style="22" customWidth="1"/>
    <col min="9" max="9" width="6.28515625" style="22" customWidth="1"/>
    <col min="10" max="10" width="6.42578125" style="22" customWidth="1"/>
    <col min="11" max="11" width="6.140625" style="22" customWidth="1"/>
    <col min="12" max="12" width="5" style="22" customWidth="1"/>
    <col min="13" max="13" width="6.42578125" style="22" customWidth="1"/>
    <col min="14" max="14" width="6.28515625" style="22" customWidth="1"/>
    <col min="15" max="15" width="5.42578125" style="22" customWidth="1"/>
    <col min="16" max="17" width="6.28515625" style="22" customWidth="1"/>
    <col min="18" max="18" width="5.7109375" style="57" customWidth="1"/>
    <col min="19" max="19" width="6" style="57" customWidth="1"/>
    <col min="20" max="20" width="7" style="22" customWidth="1"/>
    <col min="21" max="21" width="7.42578125" style="22" customWidth="1"/>
    <col min="22" max="16384" width="8.85546875" style="22"/>
  </cols>
  <sheetData>
    <row r="1" spans="1:23" ht="18" customHeight="1" thickBot="1">
      <c r="H1" s="46" t="s">
        <v>19</v>
      </c>
      <c r="I1" s="46"/>
      <c r="J1" s="47"/>
    </row>
    <row r="2" spans="1:23" ht="18" customHeight="1">
      <c r="A2" s="224" t="s">
        <v>0</v>
      </c>
      <c r="B2" s="227" t="s">
        <v>20</v>
      </c>
      <c r="C2" s="97"/>
      <c r="D2" s="98" t="s">
        <v>21</v>
      </c>
      <c r="E2" s="99"/>
      <c r="F2" s="100"/>
      <c r="G2" s="101" t="s">
        <v>22</v>
      </c>
      <c r="H2" s="102"/>
      <c r="I2" s="103"/>
      <c r="J2" s="101" t="s">
        <v>23</v>
      </c>
      <c r="K2" s="104"/>
      <c r="L2" s="103"/>
      <c r="M2" s="101" t="s">
        <v>24</v>
      </c>
      <c r="N2" s="104"/>
      <c r="O2" s="103"/>
      <c r="P2" s="101" t="s">
        <v>25</v>
      </c>
      <c r="Q2" s="104"/>
      <c r="R2" s="243" t="s">
        <v>26</v>
      </c>
      <c r="S2" s="244"/>
      <c r="T2" s="244"/>
      <c r="U2" s="245"/>
      <c r="V2" s="105"/>
    </row>
    <row r="3" spans="1:23" ht="41.25" customHeight="1">
      <c r="A3" s="225"/>
      <c r="B3" s="228"/>
      <c r="C3" s="230" t="s">
        <v>47</v>
      </c>
      <c r="D3" s="231"/>
      <c r="E3" s="232"/>
      <c r="F3" s="230" t="s">
        <v>48</v>
      </c>
      <c r="G3" s="231"/>
      <c r="H3" s="232"/>
      <c r="I3" s="230" t="s">
        <v>40</v>
      </c>
      <c r="J3" s="231"/>
      <c r="K3" s="232"/>
      <c r="L3" s="230" t="str">
        <f>[1]Лист2!$AC$7</f>
        <v>г. Талдыкорган</v>
      </c>
      <c r="M3" s="231"/>
      <c r="N3" s="232"/>
      <c r="O3" s="230" t="s">
        <v>64</v>
      </c>
      <c r="P3" s="231"/>
      <c r="Q3" s="232"/>
      <c r="R3" s="246"/>
      <c r="S3" s="247"/>
      <c r="T3" s="247"/>
      <c r="U3" s="248"/>
      <c r="V3" s="105"/>
    </row>
    <row r="4" spans="1:23" ht="18" customHeight="1" thickBot="1">
      <c r="A4" s="225"/>
      <c r="B4" s="228"/>
      <c r="C4" s="233" t="s">
        <v>46</v>
      </c>
      <c r="D4" s="234"/>
      <c r="E4" s="235"/>
      <c r="F4" s="233" t="s">
        <v>49</v>
      </c>
      <c r="G4" s="234"/>
      <c r="H4" s="235"/>
      <c r="I4" s="239" t="s">
        <v>54</v>
      </c>
      <c r="J4" s="240"/>
      <c r="K4" s="241"/>
      <c r="L4" s="233" t="str">
        <f>[1]Лист2!$A$7</f>
        <v>13.02-22.03.2021 г.</v>
      </c>
      <c r="M4" s="234"/>
      <c r="N4" s="235"/>
      <c r="O4" s="233" t="s">
        <v>57</v>
      </c>
      <c r="P4" s="234"/>
      <c r="Q4" s="235"/>
      <c r="R4" s="249"/>
      <c r="S4" s="250"/>
      <c r="T4" s="250"/>
      <c r="U4" s="251"/>
      <c r="V4" s="105"/>
    </row>
    <row r="5" spans="1:23" ht="18" customHeight="1">
      <c r="A5" s="225"/>
      <c r="B5" s="228"/>
      <c r="C5" s="222" t="s">
        <v>27</v>
      </c>
      <c r="D5" s="223"/>
      <c r="E5" s="106" t="s">
        <v>28</v>
      </c>
      <c r="F5" s="237" t="s">
        <v>27</v>
      </c>
      <c r="G5" s="238"/>
      <c r="H5" s="107" t="s">
        <v>28</v>
      </c>
      <c r="I5" s="242" t="s">
        <v>27</v>
      </c>
      <c r="J5" s="223"/>
      <c r="K5" s="107" t="s">
        <v>28</v>
      </c>
      <c r="L5" s="237" t="s">
        <v>27</v>
      </c>
      <c r="M5" s="238"/>
      <c r="N5" s="107" t="s">
        <v>28</v>
      </c>
      <c r="O5" s="222" t="s">
        <v>27</v>
      </c>
      <c r="P5" s="223"/>
      <c r="Q5" s="107" t="s">
        <v>28</v>
      </c>
      <c r="R5" s="222" t="s">
        <v>27</v>
      </c>
      <c r="S5" s="223"/>
      <c r="T5" s="107" t="s">
        <v>28</v>
      </c>
      <c r="U5" s="252" t="s">
        <v>29</v>
      </c>
      <c r="V5" s="105"/>
    </row>
    <row r="6" spans="1:23" ht="18" customHeight="1">
      <c r="A6" s="225"/>
      <c r="B6" s="228"/>
      <c r="C6" s="108" t="s">
        <v>30</v>
      </c>
      <c r="D6" s="109"/>
      <c r="E6" s="110" t="s">
        <v>31</v>
      </c>
      <c r="F6" s="108" t="s">
        <v>32</v>
      </c>
      <c r="G6" s="111"/>
      <c r="H6" s="110" t="s">
        <v>31</v>
      </c>
      <c r="I6" s="112" t="s">
        <v>30</v>
      </c>
      <c r="J6" s="111"/>
      <c r="K6" s="110" t="s">
        <v>31</v>
      </c>
      <c r="L6" s="108" t="s">
        <v>32</v>
      </c>
      <c r="M6" s="111"/>
      <c r="N6" s="110" t="s">
        <v>31</v>
      </c>
      <c r="O6" s="108" t="s">
        <v>30</v>
      </c>
      <c r="P6" s="113"/>
      <c r="Q6" s="110" t="s">
        <v>31</v>
      </c>
      <c r="R6" s="114" t="s">
        <v>32</v>
      </c>
      <c r="S6" s="115"/>
      <c r="T6" s="110" t="s">
        <v>31</v>
      </c>
      <c r="U6" s="252"/>
      <c r="V6" s="105"/>
    </row>
    <row r="7" spans="1:23" ht="18" customHeight="1" thickBot="1">
      <c r="A7" s="226"/>
      <c r="B7" s="229"/>
      <c r="C7" s="222" t="s">
        <v>33</v>
      </c>
      <c r="D7" s="223"/>
      <c r="E7" s="116" t="s">
        <v>34</v>
      </c>
      <c r="F7" s="233" t="s">
        <v>33</v>
      </c>
      <c r="G7" s="236"/>
      <c r="H7" s="117" t="s">
        <v>34</v>
      </c>
      <c r="I7" s="242" t="s">
        <v>33</v>
      </c>
      <c r="J7" s="223"/>
      <c r="K7" s="117" t="s">
        <v>34</v>
      </c>
      <c r="L7" s="233" t="s">
        <v>33</v>
      </c>
      <c r="M7" s="236"/>
      <c r="N7" s="117" t="s">
        <v>34</v>
      </c>
      <c r="O7" s="222" t="s">
        <v>33</v>
      </c>
      <c r="P7" s="223"/>
      <c r="Q7" s="117" t="s">
        <v>34</v>
      </c>
      <c r="R7" s="254" t="s">
        <v>33</v>
      </c>
      <c r="S7" s="255"/>
      <c r="T7" s="116" t="s">
        <v>34</v>
      </c>
      <c r="U7" s="253"/>
      <c r="V7" s="105"/>
    </row>
    <row r="8" spans="1:23" ht="17.100000000000001" customHeight="1">
      <c r="A8" s="201">
        <v>1</v>
      </c>
      <c r="B8" s="219" t="str">
        <f>Лист1!C10</f>
        <v>«Жетысу-2»                                    Алматинская область</v>
      </c>
      <c r="C8" s="118">
        <v>21</v>
      </c>
      <c r="D8" s="119">
        <v>556</v>
      </c>
      <c r="E8" s="204">
        <v>21</v>
      </c>
      <c r="F8" s="118">
        <v>21</v>
      </c>
      <c r="G8" s="119">
        <f>[2]Лист2!AE10</f>
        <v>526</v>
      </c>
      <c r="H8" s="204">
        <f>[2]Лист2!AA10</f>
        <v>21</v>
      </c>
      <c r="I8" s="118">
        <f>[3]Лист2!AC10</f>
        <v>21</v>
      </c>
      <c r="J8" s="119">
        <f>[3]Лист2!AE10</f>
        <v>559</v>
      </c>
      <c r="K8" s="204">
        <f>[3]Лист2!AA10</f>
        <v>20</v>
      </c>
      <c r="L8" s="118">
        <f>[1]Лист2!AC10</f>
        <v>21</v>
      </c>
      <c r="M8" s="119">
        <f>[1]Лист2!AE10</f>
        <v>525</v>
      </c>
      <c r="N8" s="204">
        <f>[1]Лист2!AA10</f>
        <v>21</v>
      </c>
      <c r="O8" s="118">
        <f>Лист2!AC10</f>
        <v>21</v>
      </c>
      <c r="P8" s="119">
        <f>Лист2!AE10</f>
        <v>596</v>
      </c>
      <c r="Q8" s="204">
        <f>Лист2!AA10</f>
        <v>19</v>
      </c>
      <c r="R8" s="118">
        <f>C8+F8+I8+L8+O8</f>
        <v>105</v>
      </c>
      <c r="S8" s="119">
        <f>D8+G8+J8+M8+P8</f>
        <v>2762</v>
      </c>
      <c r="T8" s="217">
        <f>E8+H8+K8+N8+Q8</f>
        <v>102</v>
      </c>
      <c r="U8" s="256"/>
      <c r="V8" s="105"/>
    </row>
    <row r="9" spans="1:23" ht="17.100000000000001" customHeight="1" thickBot="1">
      <c r="A9" s="202"/>
      <c r="B9" s="220"/>
      <c r="C9" s="120">
        <v>2</v>
      </c>
      <c r="D9" s="121">
        <v>320</v>
      </c>
      <c r="E9" s="205"/>
      <c r="F9" s="120">
        <v>0</v>
      </c>
      <c r="G9" s="121">
        <f>[2]Лист2!AF10</f>
        <v>325</v>
      </c>
      <c r="H9" s="205"/>
      <c r="I9" s="120">
        <f>[3]Лист2!AD10</f>
        <v>2</v>
      </c>
      <c r="J9" s="121">
        <f>[3]Лист2!AF10</f>
        <v>350</v>
      </c>
      <c r="K9" s="205"/>
      <c r="L9" s="120">
        <f>[1]Лист2!AD10</f>
        <v>0</v>
      </c>
      <c r="M9" s="121">
        <f>[1]Лист2!AF10</f>
        <v>354</v>
      </c>
      <c r="N9" s="205"/>
      <c r="O9" s="120">
        <f>Лист2!AD10</f>
        <v>5</v>
      </c>
      <c r="P9" s="121">
        <f>Лист2!AF10</f>
        <v>466</v>
      </c>
      <c r="Q9" s="205"/>
      <c r="R9" s="122">
        <f>C9+F9+I9+L9+O9</f>
        <v>9</v>
      </c>
      <c r="S9" s="121">
        <f>D9+G9+J9+M9+P9</f>
        <v>1815</v>
      </c>
      <c r="T9" s="218"/>
      <c r="U9" s="257"/>
      <c r="V9" s="105"/>
    </row>
    <row r="10" spans="1:23" ht="17.100000000000001" customHeight="1" thickTop="1" thickBot="1">
      <c r="A10" s="203"/>
      <c r="B10" s="221"/>
      <c r="C10" s="59">
        <f>C8/C9</f>
        <v>10.5</v>
      </c>
      <c r="D10" s="123">
        <f>D8/D9</f>
        <v>1.7375</v>
      </c>
      <c r="E10" s="124">
        <v>7</v>
      </c>
      <c r="F10" s="59" t="e">
        <f>F8/F9</f>
        <v>#DIV/0!</v>
      </c>
      <c r="G10" s="123">
        <f>G8/G9</f>
        <v>1.6184615384615384</v>
      </c>
      <c r="H10" s="124">
        <f>[2]Лист2!AB10</f>
        <v>7</v>
      </c>
      <c r="I10" s="59">
        <f>I8/I9</f>
        <v>10.5</v>
      </c>
      <c r="J10" s="123">
        <f>J8/J9</f>
        <v>1.5971428571428572</v>
      </c>
      <c r="K10" s="124">
        <f>[3]Лист2!AB10</f>
        <v>7</v>
      </c>
      <c r="L10" s="59" t="e">
        <f>L8/L9</f>
        <v>#DIV/0!</v>
      </c>
      <c r="M10" s="123">
        <f>M8/M9</f>
        <v>1.4830508474576272</v>
      </c>
      <c r="N10" s="124">
        <f>[1]Лист2!AB10</f>
        <v>7</v>
      </c>
      <c r="O10" s="59">
        <f>O8/O9</f>
        <v>4.2</v>
      </c>
      <c r="P10" s="123">
        <f>P8/P9</f>
        <v>1.2789699570815452</v>
      </c>
      <c r="Q10" s="124">
        <f>Лист2!AB10</f>
        <v>7</v>
      </c>
      <c r="R10" s="114">
        <f>R8/R9</f>
        <v>11.666666666666666</v>
      </c>
      <c r="S10" s="125">
        <f>S8/S9</f>
        <v>1.521763085399449</v>
      </c>
      <c r="T10" s="126">
        <f>E10+H10+K10+N10+Q10</f>
        <v>35</v>
      </c>
      <c r="U10" s="258"/>
      <c r="V10" s="105"/>
    </row>
    <row r="11" spans="1:23" ht="17.100000000000001" customHeight="1">
      <c r="A11" s="201">
        <v>2</v>
      </c>
      <c r="B11" s="219" t="str">
        <f>Лист1!C12</f>
        <v>«Алматы-2»                                            г.Алматы</v>
      </c>
      <c r="C11" s="127">
        <v>11</v>
      </c>
      <c r="D11" s="128">
        <v>472</v>
      </c>
      <c r="E11" s="204">
        <v>10</v>
      </c>
      <c r="F11" s="127">
        <f>[2]Лист2!AC12</f>
        <v>14</v>
      </c>
      <c r="G11" s="128">
        <f>[2]Лист2!AE12</f>
        <v>555</v>
      </c>
      <c r="H11" s="204">
        <f>[2]Лист2!AA12</f>
        <v>11</v>
      </c>
      <c r="I11" s="127">
        <f>[3]Лист2!AC12</f>
        <v>18</v>
      </c>
      <c r="J11" s="128">
        <f>[3]Лист2!AE12</f>
        <v>618</v>
      </c>
      <c r="K11" s="204">
        <f>[3]Лист2!AA12</f>
        <v>17</v>
      </c>
      <c r="L11" s="127">
        <f>[1]Лист2!AC12</f>
        <v>15</v>
      </c>
      <c r="M11" s="128">
        <f>[1]Лист2!AE12</f>
        <v>485</v>
      </c>
      <c r="N11" s="204">
        <f>[1]Лист2!AA12</f>
        <v>15</v>
      </c>
      <c r="O11" s="127">
        <f>Лист2!AC12</f>
        <v>18</v>
      </c>
      <c r="P11" s="128">
        <f>Лист2!AE12</f>
        <v>592</v>
      </c>
      <c r="Q11" s="204">
        <f>Лист2!AA12</f>
        <v>16</v>
      </c>
      <c r="R11" s="118">
        <f>C11+F11+I11+L11+O11</f>
        <v>76</v>
      </c>
      <c r="S11" s="119">
        <f>D11+G11+J11+M11+P11</f>
        <v>2722</v>
      </c>
      <c r="T11" s="209">
        <f>E11+H11+K11+N11+Q11</f>
        <v>69</v>
      </c>
      <c r="U11" s="206"/>
      <c r="V11" s="105"/>
    </row>
    <row r="12" spans="1:23" ht="17.100000000000001" customHeight="1" thickBot="1">
      <c r="A12" s="202"/>
      <c r="B12" s="220"/>
      <c r="C12" s="122">
        <v>13</v>
      </c>
      <c r="D12" s="121">
        <v>510</v>
      </c>
      <c r="E12" s="205"/>
      <c r="F12" s="122">
        <f>[2]Лист2!AD12</f>
        <v>12</v>
      </c>
      <c r="G12" s="121">
        <f>[2]Лист2!AF12</f>
        <v>515</v>
      </c>
      <c r="H12" s="205"/>
      <c r="I12" s="122">
        <f>[3]Лист2!AD12</f>
        <v>8</v>
      </c>
      <c r="J12" s="121">
        <f>[3]Лист2!AF12</f>
        <v>521</v>
      </c>
      <c r="K12" s="205"/>
      <c r="L12" s="122">
        <f>[1]Лист2!AD12</f>
        <v>6</v>
      </c>
      <c r="M12" s="121">
        <f>[1]Лист2!AF12</f>
        <v>427</v>
      </c>
      <c r="N12" s="205"/>
      <c r="O12" s="122">
        <f>Лист2!AD12</f>
        <v>7</v>
      </c>
      <c r="P12" s="121">
        <f>Лист2!AF12</f>
        <v>495</v>
      </c>
      <c r="Q12" s="205"/>
      <c r="R12" s="122">
        <f>C12+F12+I12+L12+O12</f>
        <v>46</v>
      </c>
      <c r="S12" s="121">
        <f>D12+G12+J12+M12+P12</f>
        <v>2468</v>
      </c>
      <c r="T12" s="210"/>
      <c r="U12" s="207"/>
      <c r="V12" s="105"/>
      <c r="W12" s="50"/>
    </row>
    <row r="13" spans="1:23" ht="17.100000000000001" customHeight="1" thickTop="1" thickBot="1">
      <c r="A13" s="203"/>
      <c r="B13" s="221"/>
      <c r="C13" s="129">
        <f>C11/C12</f>
        <v>0.84615384615384615</v>
      </c>
      <c r="D13" s="129">
        <f>D11/D12</f>
        <v>0.92549019607843142</v>
      </c>
      <c r="E13" s="130">
        <v>3</v>
      </c>
      <c r="F13" s="129">
        <f>F11/F12</f>
        <v>1.1666666666666667</v>
      </c>
      <c r="G13" s="109">
        <f>G11/G12</f>
        <v>1.0776699029126213</v>
      </c>
      <c r="H13" s="130">
        <f>[2]Лист2!AB12</f>
        <v>3</v>
      </c>
      <c r="I13" s="129">
        <f>I11/I12</f>
        <v>2.25</v>
      </c>
      <c r="J13" s="109">
        <f>J11/J12</f>
        <v>1.1861804222648753</v>
      </c>
      <c r="K13" s="130">
        <f>[3]Лист2!AB12</f>
        <v>6</v>
      </c>
      <c r="L13" s="129">
        <f>L11/L12</f>
        <v>2.5</v>
      </c>
      <c r="M13" s="109">
        <f>M11/M12</f>
        <v>1.135831381733021</v>
      </c>
      <c r="N13" s="130">
        <f>[1]Лист2!AB12</f>
        <v>5</v>
      </c>
      <c r="O13" s="129">
        <f>O11/O12</f>
        <v>2.5714285714285716</v>
      </c>
      <c r="P13" s="109">
        <f>P11/P12</f>
        <v>1.1959595959595959</v>
      </c>
      <c r="Q13" s="130">
        <f>Лист2!AB12</f>
        <v>5</v>
      </c>
      <c r="R13" s="131">
        <f>R11/R12</f>
        <v>1.6521739130434783</v>
      </c>
      <c r="S13" s="125">
        <f>S11/S12</f>
        <v>1.1029173419773095</v>
      </c>
      <c r="T13" s="126">
        <f>E13+H13+K13+N13+Q13</f>
        <v>22</v>
      </c>
      <c r="U13" s="208"/>
      <c r="V13" s="105"/>
    </row>
    <row r="14" spans="1:23" ht="17.100000000000001" customHeight="1">
      <c r="A14" s="201">
        <v>3</v>
      </c>
      <c r="B14" s="219" t="str">
        <f>Лист1!C14</f>
        <v>«Иртыш-Казхром-2»                               Павлодарская область</v>
      </c>
      <c r="C14" s="118">
        <v>17</v>
      </c>
      <c r="D14" s="119">
        <v>588</v>
      </c>
      <c r="E14" s="204">
        <v>14</v>
      </c>
      <c r="F14" s="118">
        <f>[2]Лист2!AC14</f>
        <v>16</v>
      </c>
      <c r="G14" s="119">
        <f>[2]Лист2!AE14</f>
        <v>582</v>
      </c>
      <c r="H14" s="204">
        <f>[2]Лист2!AA14</f>
        <v>15</v>
      </c>
      <c r="I14" s="118">
        <f>[3]Лист2!AC14</f>
        <v>14</v>
      </c>
      <c r="J14" s="119">
        <f>[3]Лист2!AE14</f>
        <v>515</v>
      </c>
      <c r="K14" s="204">
        <f>[3]Лист2!AA14</f>
        <v>13</v>
      </c>
      <c r="L14" s="118">
        <f>[1]Лист2!AC14</f>
        <v>8</v>
      </c>
      <c r="M14" s="119">
        <f>[1]Лист2!AE14</f>
        <v>459</v>
      </c>
      <c r="N14" s="204">
        <f>[1]Лист2!AA14</f>
        <v>6</v>
      </c>
      <c r="O14" s="118">
        <f>Лист2!AC14</f>
        <v>17</v>
      </c>
      <c r="P14" s="119">
        <f>Лист2!AE14</f>
        <v>598</v>
      </c>
      <c r="Q14" s="204">
        <f>Лист2!AA14</f>
        <v>15</v>
      </c>
      <c r="R14" s="118">
        <f>C14+F14+I14+L14+O14</f>
        <v>72</v>
      </c>
      <c r="S14" s="119">
        <f>D14+G14+J14+M14+P14</f>
        <v>2742</v>
      </c>
      <c r="T14" s="209">
        <f>E14+H14+K14+N14+Q14</f>
        <v>63</v>
      </c>
      <c r="U14" s="206"/>
      <c r="V14" s="105"/>
    </row>
    <row r="15" spans="1:23" ht="17.100000000000001" customHeight="1" thickBot="1">
      <c r="A15" s="202"/>
      <c r="B15" s="220"/>
      <c r="C15" s="122">
        <v>10</v>
      </c>
      <c r="D15" s="121">
        <v>514</v>
      </c>
      <c r="E15" s="205"/>
      <c r="F15" s="122">
        <f>[2]Лист2!AD14</f>
        <v>9</v>
      </c>
      <c r="G15" s="121">
        <f>[2]Лист2!AF14</f>
        <v>519</v>
      </c>
      <c r="H15" s="205"/>
      <c r="I15" s="122">
        <f>[3]Лист2!AD14</f>
        <v>9</v>
      </c>
      <c r="J15" s="121">
        <f>[3]Лист2!AF14</f>
        <v>472</v>
      </c>
      <c r="K15" s="205"/>
      <c r="L15" s="122">
        <f>[1]Лист2!AD14</f>
        <v>15</v>
      </c>
      <c r="M15" s="121">
        <f>[1]Лист2!AF14</f>
        <v>510</v>
      </c>
      <c r="N15" s="205"/>
      <c r="O15" s="122">
        <f>Лист2!AD14</f>
        <v>9</v>
      </c>
      <c r="P15" s="121">
        <f>Лист2!AF14</f>
        <v>499</v>
      </c>
      <c r="Q15" s="205"/>
      <c r="R15" s="122">
        <f>C15+F15+I15+L15+O15</f>
        <v>52</v>
      </c>
      <c r="S15" s="121">
        <f>D15+G15+J15+M15+P15</f>
        <v>2514</v>
      </c>
      <c r="T15" s="210"/>
      <c r="U15" s="207"/>
      <c r="V15" s="105"/>
    </row>
    <row r="16" spans="1:23" ht="17.100000000000001" customHeight="1" thickTop="1" thickBot="1">
      <c r="A16" s="203"/>
      <c r="B16" s="221"/>
      <c r="C16" s="109">
        <f>C14/C15</f>
        <v>1.7</v>
      </c>
      <c r="D16" s="109">
        <f>D14/D15</f>
        <v>1.1439688715953307</v>
      </c>
      <c r="E16" s="124">
        <v>5</v>
      </c>
      <c r="F16" s="109">
        <f>F14/F15</f>
        <v>1.7777777777777777</v>
      </c>
      <c r="G16" s="109">
        <f>G14/G15</f>
        <v>1.1213872832369942</v>
      </c>
      <c r="H16" s="124">
        <f>[2]Лист2!AB14</f>
        <v>5</v>
      </c>
      <c r="I16" s="109">
        <f>I14/I15</f>
        <v>1.5555555555555556</v>
      </c>
      <c r="J16" s="109">
        <f>J14/J15</f>
        <v>1.0911016949152543</v>
      </c>
      <c r="K16" s="124">
        <f>[3]Лист2!AB14</f>
        <v>4</v>
      </c>
      <c r="L16" s="109">
        <f>L14/L15</f>
        <v>0.53333333333333333</v>
      </c>
      <c r="M16" s="109">
        <f>M14/M15</f>
        <v>0.9</v>
      </c>
      <c r="N16" s="124">
        <f>[1]Лист2!AB14</f>
        <v>2</v>
      </c>
      <c r="O16" s="109">
        <f>O14/O15</f>
        <v>1.8888888888888888</v>
      </c>
      <c r="P16" s="109">
        <f>P14/P15</f>
        <v>1.1983967935871744</v>
      </c>
      <c r="Q16" s="124">
        <f>Лист2!AB14</f>
        <v>5</v>
      </c>
      <c r="R16" s="131">
        <f>R14/R15</f>
        <v>1.3846153846153846</v>
      </c>
      <c r="S16" s="125">
        <f>S14/S15</f>
        <v>1.090692124105012</v>
      </c>
      <c r="T16" s="126">
        <f>E16+H16+K16+N16+Q16</f>
        <v>21</v>
      </c>
      <c r="U16" s="208"/>
      <c r="V16" s="105"/>
    </row>
    <row r="17" spans="1:22" ht="17.100000000000001" customHeight="1">
      <c r="A17" s="201">
        <v>4</v>
      </c>
      <c r="B17" s="219" t="str">
        <f>Лист1!C16</f>
        <v>«Алтай-3»                                            г.Семей, ВКО</v>
      </c>
      <c r="C17" s="97">
        <v>10</v>
      </c>
      <c r="D17" s="119">
        <v>473</v>
      </c>
      <c r="E17" s="204">
        <v>8</v>
      </c>
      <c r="F17" s="97">
        <f>[2]Лист2!AC16</f>
        <v>5</v>
      </c>
      <c r="G17" s="119">
        <f>[2]Лист2!AE16</f>
        <v>431</v>
      </c>
      <c r="H17" s="204">
        <f>[2]Лист2!AA16</f>
        <v>4</v>
      </c>
      <c r="I17" s="97">
        <f>[3]Лист2!AC16</f>
        <v>3</v>
      </c>
      <c r="J17" s="119">
        <f>[3]Лист2!AE16</f>
        <v>440</v>
      </c>
      <c r="K17" s="204">
        <f>[3]Лист2!AA16</f>
        <v>0</v>
      </c>
      <c r="L17" s="97">
        <f>[1]Лист2!AC16</f>
        <v>9</v>
      </c>
      <c r="M17" s="119">
        <f>[1]Лист2!AE16</f>
        <v>523</v>
      </c>
      <c r="N17" s="204">
        <f>[1]Лист2!AA16</f>
        <v>6</v>
      </c>
      <c r="O17" s="97">
        <f>Лист2!AC16</f>
        <v>3</v>
      </c>
      <c r="P17" s="119">
        <f>Лист2!AE16</f>
        <v>359</v>
      </c>
      <c r="Q17" s="204">
        <f>Лист2!AA16</f>
        <v>3</v>
      </c>
      <c r="R17" s="118">
        <f>C17+F17+I17+L17+O17</f>
        <v>30</v>
      </c>
      <c r="S17" s="119">
        <f>D17+G17+J17+M17+P17</f>
        <v>2226</v>
      </c>
      <c r="T17" s="209">
        <f>E17+H17+K17+N17+Q17</f>
        <v>21</v>
      </c>
      <c r="U17" s="206"/>
      <c r="V17" s="105"/>
    </row>
    <row r="18" spans="1:22" ht="17.100000000000001" customHeight="1" thickBot="1">
      <c r="A18" s="202"/>
      <c r="B18" s="220"/>
      <c r="C18" s="122">
        <v>15</v>
      </c>
      <c r="D18" s="121">
        <v>553</v>
      </c>
      <c r="E18" s="205"/>
      <c r="F18" s="122">
        <f>[2]Лист2!AD16</f>
        <v>18</v>
      </c>
      <c r="G18" s="121">
        <f>[2]Лист2!AF16</f>
        <v>529</v>
      </c>
      <c r="H18" s="205"/>
      <c r="I18" s="122">
        <f>[3]Лист2!AD16</f>
        <v>21</v>
      </c>
      <c r="J18" s="121">
        <f>[3]Лист2!AF16</f>
        <v>589</v>
      </c>
      <c r="K18" s="205"/>
      <c r="L18" s="122">
        <f>[1]Лист2!AD16</f>
        <v>18</v>
      </c>
      <c r="M18" s="121">
        <f>[1]Лист2!AF16</f>
        <v>610</v>
      </c>
      <c r="N18" s="205"/>
      <c r="O18" s="122">
        <f>Лист2!AD16</f>
        <v>18</v>
      </c>
      <c r="P18" s="121">
        <f>Лист2!AF16</f>
        <v>499</v>
      </c>
      <c r="Q18" s="205"/>
      <c r="R18" s="122">
        <f>C18+F18+I18+L18+O18</f>
        <v>90</v>
      </c>
      <c r="S18" s="121">
        <f>D18+G18+J18+M18+P18</f>
        <v>2780</v>
      </c>
      <c r="T18" s="210"/>
      <c r="U18" s="207"/>
      <c r="V18" s="105"/>
    </row>
    <row r="19" spans="1:22" ht="17.100000000000001" customHeight="1" thickTop="1" thickBot="1">
      <c r="A19" s="203"/>
      <c r="B19" s="221"/>
      <c r="C19" s="59">
        <f>C17/C18</f>
        <v>0.66666666666666663</v>
      </c>
      <c r="D19" s="123">
        <f>D17/D18</f>
        <v>0.8553345388788427</v>
      </c>
      <c r="E19" s="124">
        <v>3</v>
      </c>
      <c r="F19" s="59">
        <f>F17/F18</f>
        <v>0.27777777777777779</v>
      </c>
      <c r="G19" s="123">
        <f>G17/G18</f>
        <v>0.81474480151228734</v>
      </c>
      <c r="H19" s="124">
        <f>[2]Лист2!AB16</f>
        <v>1</v>
      </c>
      <c r="I19" s="59">
        <f>I17/I18</f>
        <v>0.14285714285714285</v>
      </c>
      <c r="J19" s="123">
        <f>J17/J18</f>
        <v>0.74702886247877764</v>
      </c>
      <c r="K19" s="124">
        <f>[3]Лист2!AB16</f>
        <v>0</v>
      </c>
      <c r="L19" s="59">
        <f>L17/L18</f>
        <v>0.5</v>
      </c>
      <c r="M19" s="123">
        <f>M17/M18</f>
        <v>0.85737704918032787</v>
      </c>
      <c r="N19" s="124">
        <f>[1]Лист2!AB16</f>
        <v>2</v>
      </c>
      <c r="O19" s="59">
        <f>O17/O18</f>
        <v>0.16666666666666666</v>
      </c>
      <c r="P19" s="123">
        <f>P17/P18</f>
        <v>0.71943887775551107</v>
      </c>
      <c r="Q19" s="124">
        <f>Лист2!AB16</f>
        <v>1</v>
      </c>
      <c r="R19" s="114">
        <f>R17/R18</f>
        <v>0.33333333333333331</v>
      </c>
      <c r="S19" s="125">
        <f>S17/S18</f>
        <v>0.80071942446043165</v>
      </c>
      <c r="T19" s="126">
        <f>E19+H19+K19+N19+Q19</f>
        <v>7</v>
      </c>
      <c r="U19" s="208"/>
      <c r="V19" s="105"/>
    </row>
    <row r="20" spans="1:22" ht="17.100000000000001" customHeight="1">
      <c r="A20" s="201">
        <v>5</v>
      </c>
      <c r="B20" s="212" t="str">
        <f>Лист1!C18</f>
        <v>«Куаныш-2»                                                    СКО</v>
      </c>
      <c r="C20" s="118">
        <v>19</v>
      </c>
      <c r="D20" s="119">
        <v>583</v>
      </c>
      <c r="E20" s="204">
        <v>18</v>
      </c>
      <c r="F20" s="118">
        <f>[2]Лист2!AC18</f>
        <v>18</v>
      </c>
      <c r="G20" s="119">
        <f>[2]Лист2!AE18</f>
        <v>566</v>
      </c>
      <c r="H20" s="204">
        <f>[2]Лист2!AA18</f>
        <v>17</v>
      </c>
      <c r="I20" s="118">
        <f>[3]Лист2!AC18</f>
        <v>14</v>
      </c>
      <c r="J20" s="119">
        <f>[3]Лист2!AE18</f>
        <v>564</v>
      </c>
      <c r="K20" s="204">
        <f>[3]Лист2!AA18</f>
        <v>11</v>
      </c>
      <c r="L20" s="118">
        <f>[1]Лист2!AC18</f>
        <v>18</v>
      </c>
      <c r="M20" s="119">
        <f>[1]Лист2!AE18</f>
        <v>550</v>
      </c>
      <c r="N20" s="204">
        <f>[1]Лист2!AA18</f>
        <v>18</v>
      </c>
      <c r="O20" s="118">
        <f>Лист2!AC18</f>
        <v>19</v>
      </c>
      <c r="P20" s="119">
        <f>Лист2!AE18</f>
        <v>650</v>
      </c>
      <c r="Q20" s="204">
        <f>Лист2!AA18</f>
        <v>16</v>
      </c>
      <c r="R20" s="118">
        <f>C20+F20+I20+L20+O20</f>
        <v>88</v>
      </c>
      <c r="S20" s="119">
        <f>D20+G20+J20+M20+P20</f>
        <v>2913</v>
      </c>
      <c r="T20" s="209">
        <f>E20+H20+K20+N20+Q20</f>
        <v>80</v>
      </c>
      <c r="U20" s="206"/>
      <c r="V20" s="105"/>
    </row>
    <row r="21" spans="1:22" ht="17.100000000000001" customHeight="1" thickBot="1">
      <c r="A21" s="202"/>
      <c r="B21" s="213"/>
      <c r="C21" s="122">
        <v>5</v>
      </c>
      <c r="D21" s="121">
        <v>415</v>
      </c>
      <c r="E21" s="205"/>
      <c r="F21" s="122">
        <f>[2]Лист2!AD18</f>
        <v>6</v>
      </c>
      <c r="G21" s="121">
        <f>[2]Лист2!AF18</f>
        <v>448</v>
      </c>
      <c r="H21" s="205"/>
      <c r="I21" s="122">
        <f>[3]Лист2!AD18</f>
        <v>12</v>
      </c>
      <c r="J21" s="121">
        <f>[3]Лист2!AF18</f>
        <v>549</v>
      </c>
      <c r="K21" s="205"/>
      <c r="L21" s="122">
        <f>[1]Лист2!AD18</f>
        <v>5</v>
      </c>
      <c r="M21" s="121">
        <f>[1]Лист2!AF18</f>
        <v>405</v>
      </c>
      <c r="N21" s="205"/>
      <c r="O21" s="122">
        <f>Лист2!AD18</f>
        <v>10</v>
      </c>
      <c r="P21" s="121">
        <f>Лист2!AF18</f>
        <v>577</v>
      </c>
      <c r="Q21" s="205"/>
      <c r="R21" s="122">
        <f>C21+F21+I21+L21+O21</f>
        <v>38</v>
      </c>
      <c r="S21" s="121">
        <f>D21+G21+J21+M21+P21</f>
        <v>2394</v>
      </c>
      <c r="T21" s="210"/>
      <c r="U21" s="207"/>
      <c r="V21" s="105"/>
    </row>
    <row r="22" spans="1:22" ht="17.100000000000001" customHeight="1" thickTop="1" thickBot="1">
      <c r="A22" s="203"/>
      <c r="B22" s="214"/>
      <c r="C22" s="114">
        <f>C20/C21</f>
        <v>3.8</v>
      </c>
      <c r="D22" s="109">
        <f>D20/D21</f>
        <v>1.4048192771084338</v>
      </c>
      <c r="E22" s="132">
        <v>6</v>
      </c>
      <c r="F22" s="114">
        <f>F20/F21</f>
        <v>3</v>
      </c>
      <c r="G22" s="109">
        <f>G20/G21</f>
        <v>1.2633928571428572</v>
      </c>
      <c r="H22" s="132">
        <f>[2]Лист2!AB18</f>
        <v>6</v>
      </c>
      <c r="I22" s="114">
        <f>I20/I21</f>
        <v>1.1666666666666667</v>
      </c>
      <c r="J22" s="109">
        <f>J20/J21</f>
        <v>1.0273224043715847</v>
      </c>
      <c r="K22" s="132">
        <f>[3]Лист2!AB18</f>
        <v>3</v>
      </c>
      <c r="L22" s="114">
        <f>L20/L21</f>
        <v>3.6</v>
      </c>
      <c r="M22" s="109">
        <f>M20/M21</f>
        <v>1.3580246913580247</v>
      </c>
      <c r="N22" s="132">
        <f>[1]Лист2!AB18</f>
        <v>6</v>
      </c>
      <c r="O22" s="114">
        <f>O20/O21</f>
        <v>1.9</v>
      </c>
      <c r="P22" s="109">
        <f>P20/P21</f>
        <v>1.1265164644714039</v>
      </c>
      <c r="Q22" s="132">
        <f>Лист2!AB18</f>
        <v>5</v>
      </c>
      <c r="R22" s="131">
        <f>R20/R21</f>
        <v>2.3157894736842106</v>
      </c>
      <c r="S22" s="125">
        <f>S20/S21</f>
        <v>1.2167919799498748</v>
      </c>
      <c r="T22" s="126">
        <f>E22+H22+K22+N22+Q22</f>
        <v>26</v>
      </c>
      <c r="U22" s="208"/>
      <c r="V22" s="105"/>
    </row>
    <row r="23" spans="1:22" ht="17.100000000000001" customHeight="1">
      <c r="A23" s="201">
        <v>6</v>
      </c>
      <c r="B23" s="212" t="str">
        <f>Лист1!C20</f>
        <v>«Ару Астана Нур-Султан-2»                                                 г. Нур-Султан</v>
      </c>
      <c r="C23" s="118">
        <v>0</v>
      </c>
      <c r="D23" s="119">
        <v>286</v>
      </c>
      <c r="E23" s="204">
        <v>0</v>
      </c>
      <c r="F23" s="118">
        <f>[2]Лист2!AC20</f>
        <v>2</v>
      </c>
      <c r="G23" s="119">
        <f>[2]Лист2!AE20</f>
        <v>385</v>
      </c>
      <c r="H23" s="204">
        <f>[2]Лист2!AA20</f>
        <v>0</v>
      </c>
      <c r="I23" s="118">
        <f>[3]Лист2!AC20</f>
        <v>4</v>
      </c>
      <c r="J23" s="119">
        <f>[3]Лист2!AE20</f>
        <v>371</v>
      </c>
      <c r="K23" s="204">
        <f>[3]Лист2!AA20</f>
        <v>3</v>
      </c>
      <c r="L23" s="118">
        <f>[1]Лист2!AC20</f>
        <v>3</v>
      </c>
      <c r="M23" s="119">
        <f>[1]Лист2!AE20</f>
        <v>370</v>
      </c>
      <c r="N23" s="204">
        <f>[1]Лист2!AA20</f>
        <v>2</v>
      </c>
      <c r="O23" s="118">
        <f>Лист2!AC20</f>
        <v>2</v>
      </c>
      <c r="P23" s="119">
        <f>Лист2!AE20</f>
        <v>369</v>
      </c>
      <c r="Q23" s="204">
        <f>Лист2!AA20</f>
        <v>0</v>
      </c>
      <c r="R23" s="133">
        <f>C23+F23+I23+L23+O23</f>
        <v>11</v>
      </c>
      <c r="S23" s="134">
        <f>D23+G23+J23+M23+P23</f>
        <v>1781</v>
      </c>
      <c r="T23" s="215">
        <f>E23+H23+K23+N23+Q23</f>
        <v>5</v>
      </c>
      <c r="U23" s="206"/>
      <c r="V23" s="105"/>
    </row>
    <row r="24" spans="1:22" ht="17.100000000000001" customHeight="1" thickBot="1">
      <c r="A24" s="202"/>
      <c r="B24" s="213"/>
      <c r="C24" s="122">
        <v>21</v>
      </c>
      <c r="D24" s="121">
        <v>527</v>
      </c>
      <c r="E24" s="205"/>
      <c r="F24" s="122">
        <f>[2]Лист2!AD20</f>
        <v>21</v>
      </c>
      <c r="G24" s="121">
        <f>[2]Лист2!AF20</f>
        <v>562</v>
      </c>
      <c r="H24" s="205"/>
      <c r="I24" s="122">
        <f>[3]Лист2!AD20</f>
        <v>19</v>
      </c>
      <c r="J24" s="121">
        <f>[3]Лист2!AF20</f>
        <v>574</v>
      </c>
      <c r="K24" s="205"/>
      <c r="L24" s="122">
        <f>[1]Лист2!AD20</f>
        <v>20</v>
      </c>
      <c r="M24" s="121">
        <f>[1]Лист2!AF20</f>
        <v>556</v>
      </c>
      <c r="N24" s="205"/>
      <c r="O24" s="122">
        <f>Лист2!AD20</f>
        <v>21</v>
      </c>
      <c r="P24" s="121">
        <f>Лист2!AF20</f>
        <v>575</v>
      </c>
      <c r="Q24" s="205"/>
      <c r="R24" s="135">
        <f>C24+F24+I24+L24+O24</f>
        <v>102</v>
      </c>
      <c r="S24" s="136">
        <f>D24+G24+J24+M24+P24</f>
        <v>2794</v>
      </c>
      <c r="T24" s="216"/>
      <c r="U24" s="207"/>
      <c r="V24" s="105"/>
    </row>
    <row r="25" spans="1:22" ht="17.100000000000001" customHeight="1" thickTop="1" thickBot="1">
      <c r="A25" s="203"/>
      <c r="B25" s="214"/>
      <c r="C25" s="59">
        <f>C23/C24</f>
        <v>0</v>
      </c>
      <c r="D25" s="123">
        <f>D23/D24</f>
        <v>0.54269449715370022</v>
      </c>
      <c r="E25" s="124">
        <v>0</v>
      </c>
      <c r="F25" s="59">
        <f>F23/F24</f>
        <v>9.5238095238095233E-2</v>
      </c>
      <c r="G25" s="123">
        <f>G23/G24</f>
        <v>0.68505338078291811</v>
      </c>
      <c r="H25" s="124">
        <f>[2]Лист2!AB20</f>
        <v>0</v>
      </c>
      <c r="I25" s="59">
        <f>I23/I24</f>
        <v>0.21052631578947367</v>
      </c>
      <c r="J25" s="123">
        <f>J23/J24</f>
        <v>0.64634146341463417</v>
      </c>
      <c r="K25" s="124">
        <f>[3]Лист2!AB20</f>
        <v>1</v>
      </c>
      <c r="L25" s="59">
        <f>L23/L24</f>
        <v>0.15</v>
      </c>
      <c r="M25" s="123">
        <f>M23/M24</f>
        <v>0.66546762589928055</v>
      </c>
      <c r="N25" s="124">
        <f>[1]Лист2!AB20</f>
        <v>1</v>
      </c>
      <c r="O25" s="59">
        <f>O23/O24</f>
        <v>9.5238095238095233E-2</v>
      </c>
      <c r="P25" s="123">
        <f>P23/P24</f>
        <v>0.64173913043478259</v>
      </c>
      <c r="Q25" s="124">
        <f>Лист2!AB20</f>
        <v>0</v>
      </c>
      <c r="R25" s="137">
        <f>R23/R24</f>
        <v>0.10784313725490197</v>
      </c>
      <c r="S25" s="138">
        <f>S23/S24</f>
        <v>0.63743736578382248</v>
      </c>
      <c r="T25" s="139">
        <f>E25+H25+K25+N25+Q25</f>
        <v>2</v>
      </c>
      <c r="U25" s="208"/>
      <c r="V25" s="105"/>
    </row>
    <row r="26" spans="1:22" ht="17.100000000000001" customHeight="1">
      <c r="A26" s="201">
        <v>7</v>
      </c>
      <c r="B26" s="212" t="str">
        <f>Лист1!C22</f>
        <v>«Караганда-2»                         Карагандинская область</v>
      </c>
      <c r="C26" s="140">
        <v>6</v>
      </c>
      <c r="D26" s="128">
        <v>484</v>
      </c>
      <c r="E26" s="204">
        <v>3</v>
      </c>
      <c r="F26" s="140">
        <f>[2]Лист2!AC22</f>
        <v>9</v>
      </c>
      <c r="G26" s="128">
        <f>[2]Лист2!AE22</f>
        <v>506</v>
      </c>
      <c r="H26" s="204">
        <f>[2]Лист2!AA22</f>
        <v>6</v>
      </c>
      <c r="I26" s="140">
        <f>[3]Лист2!AC22</f>
        <v>11</v>
      </c>
      <c r="J26" s="128">
        <f>[3]Лист2!AE22</f>
        <v>561</v>
      </c>
      <c r="K26" s="204">
        <f>[3]Лист2!AA22</f>
        <v>8</v>
      </c>
      <c r="L26" s="140">
        <f>[1]Лист2!AC22</f>
        <v>5</v>
      </c>
      <c r="M26" s="128">
        <f>[1]Лист2!AE22</f>
        <v>448</v>
      </c>
      <c r="N26" s="204">
        <f>[1]Лист2!AA22</f>
        <v>4</v>
      </c>
      <c r="O26" s="140">
        <f>Лист2!AC22</f>
        <v>10</v>
      </c>
      <c r="P26" s="128">
        <f>Лист2!AE22</f>
        <v>491</v>
      </c>
      <c r="Q26" s="204">
        <f>Лист2!AA22</f>
        <v>9</v>
      </c>
      <c r="R26" s="140">
        <f>C26+F26+I26+L26+O26</f>
        <v>41</v>
      </c>
      <c r="S26" s="128">
        <f>D26+G26+J26+M26+P26</f>
        <v>2490</v>
      </c>
      <c r="T26" s="211">
        <f>E26+H26+K26+N26+Q26</f>
        <v>30</v>
      </c>
      <c r="U26" s="206"/>
      <c r="V26" s="105"/>
    </row>
    <row r="27" spans="1:22" ht="17.100000000000001" customHeight="1" thickBot="1">
      <c r="A27" s="202"/>
      <c r="B27" s="213"/>
      <c r="C27" s="122">
        <v>18</v>
      </c>
      <c r="D27" s="121">
        <v>557</v>
      </c>
      <c r="E27" s="205"/>
      <c r="F27" s="122">
        <f>[2]Лист2!AD22</f>
        <v>18</v>
      </c>
      <c r="G27" s="121">
        <f>[2]Лист2!AF22</f>
        <v>598</v>
      </c>
      <c r="H27" s="205"/>
      <c r="I27" s="122">
        <f>[3]Лист2!AD22</f>
        <v>16</v>
      </c>
      <c r="J27" s="121">
        <f>[3]Лист2!AF22</f>
        <v>609</v>
      </c>
      <c r="K27" s="205"/>
      <c r="L27" s="122">
        <f>[1]Лист2!AD22</f>
        <v>18</v>
      </c>
      <c r="M27" s="121">
        <f>[1]Лист2!AF22</f>
        <v>539</v>
      </c>
      <c r="N27" s="205"/>
      <c r="O27" s="122">
        <f>Лист2!AD22</f>
        <v>13</v>
      </c>
      <c r="P27" s="121">
        <f>Лист2!AF22</f>
        <v>494</v>
      </c>
      <c r="Q27" s="205"/>
      <c r="R27" s="122">
        <f>C27+F27+I27+L27+O27</f>
        <v>83</v>
      </c>
      <c r="S27" s="121">
        <f>D27+G27+J27+M27+P27</f>
        <v>2797</v>
      </c>
      <c r="T27" s="210"/>
      <c r="U27" s="207"/>
      <c r="V27" s="105"/>
    </row>
    <row r="28" spans="1:22" ht="17.100000000000001" customHeight="1" thickTop="1" thickBot="1">
      <c r="A28" s="203"/>
      <c r="B28" s="214"/>
      <c r="C28" s="59">
        <f>C26/C27</f>
        <v>0.33333333333333331</v>
      </c>
      <c r="D28" s="123">
        <f>D26/D27</f>
        <v>0.86894075403949733</v>
      </c>
      <c r="E28" s="124">
        <v>1</v>
      </c>
      <c r="F28" s="59">
        <f>F26/F27</f>
        <v>0.5</v>
      </c>
      <c r="G28" s="123">
        <f>G26/G27</f>
        <v>0.84615384615384615</v>
      </c>
      <c r="H28" s="124">
        <f>[2]Лист2!AB22</f>
        <v>2</v>
      </c>
      <c r="I28" s="59">
        <f>I26/I27</f>
        <v>0.6875</v>
      </c>
      <c r="J28" s="123">
        <f>J26/J27</f>
        <v>0.9211822660098522</v>
      </c>
      <c r="K28" s="124">
        <f>[3]Лист2!AB22</f>
        <v>3</v>
      </c>
      <c r="L28" s="59">
        <f>L26/L27</f>
        <v>0.27777777777777779</v>
      </c>
      <c r="M28" s="123">
        <f>M26/M27</f>
        <v>0.83116883116883122</v>
      </c>
      <c r="N28" s="124">
        <f>[1]Лист2!AB22</f>
        <v>1</v>
      </c>
      <c r="O28" s="59">
        <f>O26/O27</f>
        <v>0.76923076923076927</v>
      </c>
      <c r="P28" s="123">
        <f>P26/P27</f>
        <v>0.99392712550607287</v>
      </c>
      <c r="Q28" s="124">
        <f>Лист2!AB22</f>
        <v>3</v>
      </c>
      <c r="R28" s="131">
        <f>R26/R27</f>
        <v>0.49397590361445781</v>
      </c>
      <c r="S28" s="125">
        <f>S26/S27</f>
        <v>0.89023954236682157</v>
      </c>
      <c r="T28" s="126">
        <f>E28+H28+K28+N28+Q28</f>
        <v>10</v>
      </c>
      <c r="U28" s="207"/>
      <c r="V28" s="105"/>
    </row>
    <row r="29" spans="1:22" ht="17.100000000000001" customHeight="1">
      <c r="A29" s="201">
        <v>8</v>
      </c>
      <c r="B29" s="212" t="str">
        <f>Лист1!C24</f>
        <v>«Алтай-4»                                      г.Усть-Каменогорск, ВКО</v>
      </c>
      <c r="C29" s="118">
        <v>12</v>
      </c>
      <c r="D29" s="119">
        <v>467</v>
      </c>
      <c r="E29" s="204">
        <v>10</v>
      </c>
      <c r="F29" s="118">
        <f>[2]Лист2!AC24</f>
        <v>13</v>
      </c>
      <c r="G29" s="119">
        <f>[2]Лист2!AE24</f>
        <v>515</v>
      </c>
      <c r="H29" s="204">
        <f>[2]Лист2!AA24</f>
        <v>10</v>
      </c>
      <c r="I29" s="118">
        <f>[3]Лист2!AC24</f>
        <v>13</v>
      </c>
      <c r="J29" s="119">
        <f>[3]Лист2!AE24</f>
        <v>554</v>
      </c>
      <c r="K29" s="204">
        <f>[3]Лист2!AA24</f>
        <v>12</v>
      </c>
      <c r="L29" s="118">
        <f>[1]Лист2!AC24</f>
        <v>13</v>
      </c>
      <c r="M29" s="119">
        <f>[1]Лист2!AE24</f>
        <v>514</v>
      </c>
      <c r="N29" s="204">
        <f>[1]Лист2!AA24</f>
        <v>12</v>
      </c>
      <c r="O29" s="118">
        <f>Лист2!AC24</f>
        <v>8</v>
      </c>
      <c r="P29" s="119">
        <f>Лист2!AE24</f>
        <v>476</v>
      </c>
      <c r="Q29" s="204">
        <f>Лист2!AA24</f>
        <v>6</v>
      </c>
      <c r="R29" s="118">
        <f>C29+F29+I29+L29+O29</f>
        <v>59</v>
      </c>
      <c r="S29" s="119">
        <f>D29+G29+J29+M29+P29</f>
        <v>2526</v>
      </c>
      <c r="T29" s="209">
        <f>E29+H29+K29+N29+Q29</f>
        <v>50</v>
      </c>
      <c r="U29" s="206"/>
      <c r="V29" s="105"/>
    </row>
    <row r="30" spans="1:22" ht="17.100000000000001" customHeight="1" thickBot="1">
      <c r="A30" s="202"/>
      <c r="B30" s="213"/>
      <c r="C30" s="122">
        <v>12</v>
      </c>
      <c r="D30" s="121">
        <v>513</v>
      </c>
      <c r="E30" s="205"/>
      <c r="F30" s="122">
        <f>[2]Лист2!AD24</f>
        <v>14</v>
      </c>
      <c r="G30" s="121">
        <f>[2]Лист2!AF24</f>
        <v>570</v>
      </c>
      <c r="H30" s="205"/>
      <c r="I30" s="122">
        <f>[3]Лист2!AD24</f>
        <v>11</v>
      </c>
      <c r="J30" s="121">
        <f>[3]Лист2!AF24</f>
        <v>518</v>
      </c>
      <c r="K30" s="205"/>
      <c r="L30" s="122">
        <f>[1]Лист2!AD24</f>
        <v>10</v>
      </c>
      <c r="M30" s="121">
        <f>[1]Лист2!AF24</f>
        <v>473</v>
      </c>
      <c r="N30" s="205"/>
      <c r="O30" s="122">
        <f>Лист2!AD24</f>
        <v>15</v>
      </c>
      <c r="P30" s="121">
        <f>Лист2!AF24</f>
        <v>526</v>
      </c>
      <c r="Q30" s="205"/>
      <c r="R30" s="122">
        <f>C30+F30+I30+L30+O30</f>
        <v>62</v>
      </c>
      <c r="S30" s="121">
        <f>D30+G30+J30+M30+P30</f>
        <v>2600</v>
      </c>
      <c r="T30" s="210"/>
      <c r="U30" s="207"/>
      <c r="V30" s="105"/>
    </row>
    <row r="31" spans="1:22" ht="17.100000000000001" customHeight="1" thickTop="1" thickBot="1">
      <c r="A31" s="203"/>
      <c r="B31" s="214"/>
      <c r="C31" s="59">
        <f>C29/C30</f>
        <v>1</v>
      </c>
      <c r="D31" s="123">
        <f>D29/D30</f>
        <v>0.91033138401559455</v>
      </c>
      <c r="E31" s="124">
        <v>3</v>
      </c>
      <c r="F31" s="59">
        <f>F29/F30</f>
        <v>0.9285714285714286</v>
      </c>
      <c r="G31" s="123">
        <f>G29/G30</f>
        <v>0.90350877192982459</v>
      </c>
      <c r="H31" s="124">
        <f>[2]Лист2!AB24</f>
        <v>4</v>
      </c>
      <c r="I31" s="59">
        <f>I29/I30</f>
        <v>1.1818181818181819</v>
      </c>
      <c r="J31" s="123">
        <f>J29/J30</f>
        <v>1.0694980694980696</v>
      </c>
      <c r="K31" s="124">
        <f>[3]Лист2!AB24</f>
        <v>4</v>
      </c>
      <c r="L31" s="59">
        <f>L29/L30</f>
        <v>1.3</v>
      </c>
      <c r="M31" s="123">
        <f>M29/M30</f>
        <v>1.0866807610993658</v>
      </c>
      <c r="N31" s="124">
        <f>[1]Лист2!AB24</f>
        <v>4</v>
      </c>
      <c r="O31" s="59">
        <f>O29/O30</f>
        <v>0.53333333333333333</v>
      </c>
      <c r="P31" s="123">
        <f>P29/P30</f>
        <v>0.90494296577946765</v>
      </c>
      <c r="Q31" s="124">
        <f>Лист2!AB24</f>
        <v>2</v>
      </c>
      <c r="R31" s="141">
        <f>R29/R30</f>
        <v>0.95161290322580649</v>
      </c>
      <c r="S31" s="142">
        <f>S29/S30</f>
        <v>0.97153846153846157</v>
      </c>
      <c r="T31" s="143">
        <f>E31+H31+K31+N31+Q31</f>
        <v>17</v>
      </c>
      <c r="U31" s="208"/>
      <c r="V31" s="105"/>
    </row>
  </sheetData>
  <mergeCells count="98">
    <mergeCell ref="R5:S5"/>
    <mergeCell ref="U14:U16"/>
    <mergeCell ref="R2:U4"/>
    <mergeCell ref="U5:U7"/>
    <mergeCell ref="R7:S7"/>
    <mergeCell ref="U8:U10"/>
    <mergeCell ref="T11:T12"/>
    <mergeCell ref="T14:T15"/>
    <mergeCell ref="U11:U13"/>
    <mergeCell ref="I3:K3"/>
    <mergeCell ref="K8:K9"/>
    <mergeCell ref="I4:K4"/>
    <mergeCell ref="F4:H4"/>
    <mergeCell ref="I5:J5"/>
    <mergeCell ref="I7:J7"/>
    <mergeCell ref="F3:H3"/>
    <mergeCell ref="F5:G5"/>
    <mergeCell ref="F7:G7"/>
    <mergeCell ref="O3:Q3"/>
    <mergeCell ref="O5:P5"/>
    <mergeCell ref="O7:P7"/>
    <mergeCell ref="L4:N4"/>
    <mergeCell ref="O4:Q4"/>
    <mergeCell ref="L7:M7"/>
    <mergeCell ref="L3:N3"/>
    <mergeCell ref="L5:M5"/>
    <mergeCell ref="A8:A10"/>
    <mergeCell ref="A11:A13"/>
    <mergeCell ref="B8:B10"/>
    <mergeCell ref="B11:B13"/>
    <mergeCell ref="C5:D5"/>
    <mergeCell ref="A2:A7"/>
    <mergeCell ref="B2:B7"/>
    <mergeCell ref="C3:E3"/>
    <mergeCell ref="C4:E4"/>
    <mergeCell ref="C7:D7"/>
    <mergeCell ref="E8:E9"/>
    <mergeCell ref="E11:E12"/>
    <mergeCell ref="A14:A16"/>
    <mergeCell ref="B14:B16"/>
    <mergeCell ref="H14:H15"/>
    <mergeCell ref="A20:A22"/>
    <mergeCell ref="K14:K15"/>
    <mergeCell ref="E20:E21"/>
    <mergeCell ref="H20:H21"/>
    <mergeCell ref="K20:K21"/>
    <mergeCell ref="A17:A19"/>
    <mergeCell ref="E14:E15"/>
    <mergeCell ref="B20:B22"/>
    <mergeCell ref="E17:E18"/>
    <mergeCell ref="B17:B19"/>
    <mergeCell ref="U20:U22"/>
    <mergeCell ref="U23:U25"/>
    <mergeCell ref="N8:N9"/>
    <mergeCell ref="T8:T9"/>
    <mergeCell ref="Q11:Q12"/>
    <mergeCell ref="N14:N15"/>
    <mergeCell ref="N11:N12"/>
    <mergeCell ref="Q14:Q15"/>
    <mergeCell ref="N17:N18"/>
    <mergeCell ref="U17:U19"/>
    <mergeCell ref="B26:B28"/>
    <mergeCell ref="B23:B25"/>
    <mergeCell ref="Q8:Q9"/>
    <mergeCell ref="T17:T18"/>
    <mergeCell ref="Q17:Q18"/>
    <mergeCell ref="H26:H27"/>
    <mergeCell ref="K26:K27"/>
    <mergeCell ref="E26:E27"/>
    <mergeCell ref="Q20:Q21"/>
    <mergeCell ref="N20:N21"/>
    <mergeCell ref="H17:H18"/>
    <mergeCell ref="K17:K18"/>
    <mergeCell ref="K11:K12"/>
    <mergeCell ref="H8:H9"/>
    <mergeCell ref="H11:H12"/>
    <mergeCell ref="A23:A25"/>
    <mergeCell ref="E23:E24"/>
    <mergeCell ref="K23:K24"/>
    <mergeCell ref="T20:T21"/>
    <mergeCell ref="T23:T24"/>
    <mergeCell ref="H23:H24"/>
    <mergeCell ref="A26:A28"/>
    <mergeCell ref="N26:N27"/>
    <mergeCell ref="N23:N24"/>
    <mergeCell ref="Q23:Q24"/>
    <mergeCell ref="U29:U31"/>
    <mergeCell ref="T29:T30"/>
    <mergeCell ref="U26:U28"/>
    <mergeCell ref="T26:T27"/>
    <mergeCell ref="Q26:Q27"/>
    <mergeCell ref="N29:N30"/>
    <mergeCell ref="Q29:Q30"/>
    <mergeCell ref="A29:A31"/>
    <mergeCell ref="B29:B31"/>
    <mergeCell ref="K29:K30"/>
    <mergeCell ref="E29:E30"/>
    <mergeCell ref="H29:H30"/>
  </mergeCells>
  <phoneticPr fontId="9" type="noConversion"/>
  <pageMargins left="0.17" right="0.16" top="0.25" bottom="0.19" header="0.2" footer="0.19"/>
  <pageSetup paperSize="9" orientation="landscape" horizontalDpi="0" verticalDpi="0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AM30"/>
  <sheetViews>
    <sheetView tabSelected="1" topLeftCell="A7" workbookViewId="0">
      <selection activeCell="AI21" sqref="AI21:AI22"/>
    </sheetView>
  </sheetViews>
  <sheetFormatPr defaultColWidth="8.85546875" defaultRowHeight="15"/>
  <cols>
    <col min="1" max="1" width="4" customWidth="1"/>
    <col min="2" max="2" width="26.42578125" customWidth="1"/>
    <col min="3" max="26" width="2.28515625" customWidth="1"/>
    <col min="27" max="27" width="6.7109375" customWidth="1"/>
    <col min="28" max="28" width="6.42578125" customWidth="1"/>
    <col min="29" max="30" width="7.140625" customWidth="1"/>
    <col min="31" max="32" width="4.140625" customWidth="1"/>
    <col min="33" max="34" width="6.140625" customWidth="1"/>
    <col min="35" max="35" width="8.140625" customWidth="1"/>
    <col min="36" max="36" width="4.42578125" customWidth="1"/>
    <col min="37" max="37" width="6.28515625" customWidth="1"/>
  </cols>
  <sheetData>
    <row r="1" spans="1:39" ht="19.5">
      <c r="T1" s="10" t="s">
        <v>15</v>
      </c>
    </row>
    <row r="2" spans="1:39" ht="19.5">
      <c r="A2" s="22"/>
      <c r="B2" s="22"/>
      <c r="C2" s="22"/>
      <c r="D2" s="22"/>
      <c r="E2" s="22"/>
      <c r="F2" s="22"/>
      <c r="G2" s="22"/>
      <c r="H2" s="22"/>
      <c r="N2" s="60"/>
      <c r="Q2" s="60"/>
      <c r="T2" s="10" t="s">
        <v>16</v>
      </c>
      <c r="U2" s="60"/>
      <c r="V2" s="60"/>
      <c r="W2" s="60"/>
      <c r="Z2" s="57"/>
      <c r="AA2" s="60"/>
      <c r="AB2" s="22"/>
      <c r="AC2" s="22"/>
      <c r="AD2" s="22"/>
      <c r="AE2" s="22"/>
      <c r="AF2" s="22"/>
      <c r="AG2" s="22"/>
      <c r="AH2" s="22"/>
      <c r="AI2" s="22"/>
      <c r="AJ2" s="22"/>
    </row>
    <row r="3" spans="1:39" ht="19.5">
      <c r="A3" s="22"/>
      <c r="B3" s="22"/>
      <c r="C3" s="22"/>
      <c r="D3" s="22"/>
      <c r="E3" s="22"/>
      <c r="F3" s="22"/>
      <c r="G3" s="22"/>
      <c r="H3" s="22"/>
      <c r="N3" s="60"/>
      <c r="Q3" s="60"/>
      <c r="T3" s="75" t="s">
        <v>38</v>
      </c>
      <c r="U3" s="60"/>
      <c r="V3" s="60"/>
      <c r="W3" s="60"/>
      <c r="Z3" s="57"/>
      <c r="AA3" s="60"/>
      <c r="AB3" s="22"/>
      <c r="AC3" s="22"/>
      <c r="AD3" s="22"/>
      <c r="AE3" s="22"/>
      <c r="AF3" s="22"/>
      <c r="AG3" s="22"/>
      <c r="AH3" s="22"/>
      <c r="AI3" s="22"/>
      <c r="AJ3" s="22"/>
    </row>
    <row r="4" spans="1:39" ht="18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N4" s="60"/>
      <c r="Q4" s="60"/>
      <c r="T4" s="10" t="s">
        <v>37</v>
      </c>
      <c r="U4" s="60"/>
      <c r="V4" s="60"/>
      <c r="W4" s="60"/>
      <c r="X4" s="22"/>
      <c r="Y4" s="22"/>
      <c r="Z4" s="22"/>
      <c r="AA4" s="22"/>
      <c r="AB4" s="22"/>
      <c r="AC4" s="60"/>
      <c r="AD4" s="60"/>
      <c r="AE4" s="22"/>
      <c r="AF4" s="22"/>
      <c r="AG4" s="22"/>
      <c r="AH4" s="22"/>
      <c r="AI4" s="22"/>
      <c r="AJ4" s="22"/>
    </row>
    <row r="5" spans="1:39" ht="20.25" customHeight="1">
      <c r="A5" s="22"/>
      <c r="B5" s="22"/>
      <c r="C5" s="22"/>
      <c r="D5" s="22"/>
      <c r="E5" s="22"/>
      <c r="F5" s="22"/>
      <c r="G5" s="22"/>
      <c r="H5" s="22"/>
      <c r="K5" s="61"/>
      <c r="N5" s="22"/>
      <c r="O5" s="22"/>
      <c r="P5" s="22"/>
      <c r="Q5" s="61"/>
      <c r="T5" s="11" t="s">
        <v>17</v>
      </c>
      <c r="U5" s="61"/>
      <c r="V5" s="61"/>
      <c r="W5" s="61"/>
      <c r="X5" s="22"/>
      <c r="Y5" s="22"/>
      <c r="Z5" s="22"/>
      <c r="AA5" s="62"/>
      <c r="AB5" s="22"/>
      <c r="AC5" s="22"/>
      <c r="AD5" s="22"/>
      <c r="AE5" s="22"/>
      <c r="AF5" s="22"/>
      <c r="AG5" s="22"/>
      <c r="AH5" s="22"/>
      <c r="AI5" s="22"/>
      <c r="AJ5" s="22"/>
    </row>
    <row r="6" spans="1:39" ht="21" thickBot="1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N6" s="63"/>
      <c r="Q6" s="12"/>
      <c r="T6" s="12" t="s">
        <v>58</v>
      </c>
      <c r="U6" s="12"/>
      <c r="V6" s="12"/>
      <c r="W6" s="12"/>
      <c r="X6" s="22"/>
      <c r="Y6" s="22"/>
      <c r="Z6" s="22"/>
      <c r="AA6" s="22"/>
      <c r="AB6" s="22"/>
      <c r="AC6" s="63"/>
      <c r="AD6" s="63"/>
      <c r="AE6" s="22"/>
      <c r="AF6" s="22"/>
      <c r="AG6" s="22"/>
      <c r="AH6" s="22"/>
      <c r="AI6" s="22"/>
      <c r="AJ6" s="22"/>
      <c r="AM6" s="64"/>
    </row>
    <row r="7" spans="1:39" ht="19.5" customHeight="1" thickBot="1">
      <c r="A7" s="181" t="str">
        <f>Лист3!$O$4</f>
        <v>10-19.04.2021 г.</v>
      </c>
      <c r="B7" s="182"/>
      <c r="C7" s="259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B7" s="260"/>
      <c r="AC7" s="260"/>
      <c r="AD7" s="261"/>
      <c r="AE7" s="181" t="str">
        <f>Лист3!$O$3</f>
        <v>г. Петропавловск</v>
      </c>
      <c r="AF7" s="187"/>
      <c r="AG7" s="187"/>
      <c r="AH7" s="187"/>
      <c r="AI7" s="182"/>
      <c r="AJ7" s="96"/>
    </row>
    <row r="8" spans="1:39" ht="15" customHeight="1">
      <c r="A8" s="157" t="s">
        <v>0</v>
      </c>
      <c r="B8" s="157" t="s">
        <v>1</v>
      </c>
      <c r="C8" s="173">
        <v>1</v>
      </c>
      <c r="D8" s="185"/>
      <c r="E8" s="172"/>
      <c r="F8" s="171">
        <v>2</v>
      </c>
      <c r="G8" s="185"/>
      <c r="H8" s="172"/>
      <c r="I8" s="171">
        <v>3</v>
      </c>
      <c r="J8" s="185"/>
      <c r="K8" s="172"/>
      <c r="L8" s="171">
        <v>4</v>
      </c>
      <c r="M8" s="185"/>
      <c r="N8" s="172"/>
      <c r="O8" s="171">
        <v>5</v>
      </c>
      <c r="P8" s="185"/>
      <c r="Q8" s="172"/>
      <c r="R8" s="171">
        <v>6</v>
      </c>
      <c r="S8" s="185"/>
      <c r="T8" s="172"/>
      <c r="U8" s="171">
        <v>7</v>
      </c>
      <c r="V8" s="185"/>
      <c r="W8" s="172"/>
      <c r="X8" s="171">
        <v>8</v>
      </c>
      <c r="Y8" s="185"/>
      <c r="Z8" s="172"/>
      <c r="AA8" s="194" t="s">
        <v>59</v>
      </c>
      <c r="AB8" s="194" t="s">
        <v>60</v>
      </c>
      <c r="AC8" s="194" t="s">
        <v>61</v>
      </c>
      <c r="AD8" s="194" t="s">
        <v>35</v>
      </c>
      <c r="AE8" s="288" t="s">
        <v>14</v>
      </c>
      <c r="AF8" s="289"/>
      <c r="AG8" s="288" t="s">
        <v>36</v>
      </c>
      <c r="AH8" s="289"/>
      <c r="AI8" s="262" t="s">
        <v>2</v>
      </c>
      <c r="AJ8" s="22"/>
    </row>
    <row r="9" spans="1:39" ht="15" customHeight="1">
      <c r="A9" s="159"/>
      <c r="B9" s="159"/>
      <c r="C9" s="173"/>
      <c r="D9" s="186"/>
      <c r="E9" s="174"/>
      <c r="F9" s="173"/>
      <c r="G9" s="186"/>
      <c r="H9" s="174"/>
      <c r="I9" s="173"/>
      <c r="J9" s="186"/>
      <c r="K9" s="174"/>
      <c r="L9" s="173"/>
      <c r="M9" s="186"/>
      <c r="N9" s="174"/>
      <c r="O9" s="173"/>
      <c r="P9" s="186"/>
      <c r="Q9" s="174"/>
      <c r="R9" s="173"/>
      <c r="S9" s="186"/>
      <c r="T9" s="174"/>
      <c r="U9" s="173"/>
      <c r="V9" s="186"/>
      <c r="W9" s="174"/>
      <c r="X9" s="173"/>
      <c r="Y9" s="186"/>
      <c r="Z9" s="174"/>
      <c r="AA9" s="262"/>
      <c r="AB9" s="262"/>
      <c r="AC9" s="262"/>
      <c r="AD9" s="262"/>
      <c r="AE9" s="288"/>
      <c r="AF9" s="289"/>
      <c r="AG9" s="288"/>
      <c r="AH9" s="289"/>
      <c r="AI9" s="262"/>
      <c r="AJ9" s="22"/>
    </row>
    <row r="10" spans="1:39" ht="20.25" customHeight="1" thickBot="1">
      <c r="A10" s="158"/>
      <c r="B10" s="158"/>
      <c r="C10" s="266"/>
      <c r="D10" s="267"/>
      <c r="E10" s="268"/>
      <c r="F10" s="266"/>
      <c r="G10" s="267"/>
      <c r="H10" s="268"/>
      <c r="I10" s="266"/>
      <c r="J10" s="267"/>
      <c r="K10" s="268"/>
      <c r="L10" s="266"/>
      <c r="M10" s="267"/>
      <c r="N10" s="268"/>
      <c r="O10" s="266"/>
      <c r="P10" s="267"/>
      <c r="Q10" s="268"/>
      <c r="R10" s="266"/>
      <c r="S10" s="267"/>
      <c r="T10" s="268"/>
      <c r="U10" s="266"/>
      <c r="V10" s="267"/>
      <c r="W10" s="268"/>
      <c r="X10" s="266"/>
      <c r="Y10" s="267"/>
      <c r="Z10" s="268"/>
      <c r="AA10" s="195"/>
      <c r="AB10" s="195"/>
      <c r="AC10" s="195"/>
      <c r="AD10" s="195"/>
      <c r="AE10" s="184"/>
      <c r="AF10" s="290"/>
      <c r="AG10" s="184"/>
      <c r="AH10" s="290"/>
      <c r="AI10" s="195"/>
      <c r="AJ10" s="22"/>
    </row>
    <row r="11" spans="1:39" ht="21.75" customHeight="1">
      <c r="A11" s="157">
        <v>1</v>
      </c>
      <c r="B11" s="183" t="str">
        <f>Лист1!C10</f>
        <v>«Жетысу-2»                                    Алматинская область</v>
      </c>
      <c r="C11" s="269"/>
      <c r="D11" s="78"/>
      <c r="E11" s="79"/>
      <c r="F11" s="90">
        <v>3</v>
      </c>
      <c r="G11" s="91" t="str">
        <f>Лист2!G10</f>
        <v>:</v>
      </c>
      <c r="H11" s="91">
        <v>1</v>
      </c>
      <c r="I11" s="90">
        <f>Лист2!I10</f>
        <v>3</v>
      </c>
      <c r="J11" s="91" t="str">
        <f>Лист2!J10</f>
        <v>:</v>
      </c>
      <c r="K11" s="92">
        <f>Лист2!K10</f>
        <v>2</v>
      </c>
      <c r="L11" s="91">
        <f>Лист2!L10</f>
        <v>3</v>
      </c>
      <c r="M11" s="91" t="str">
        <f>Лист2!M10</f>
        <v>:</v>
      </c>
      <c r="N11" s="91">
        <f>Лист2!N10</f>
        <v>0</v>
      </c>
      <c r="O11" s="90">
        <f>Лист2!O10</f>
        <v>3</v>
      </c>
      <c r="P11" s="91" t="str">
        <f>Лист2!P10</f>
        <v>:</v>
      </c>
      <c r="Q11" s="92">
        <f>Лист2!Q10</f>
        <v>2</v>
      </c>
      <c r="R11" s="91">
        <f>Лист2!R10</f>
        <v>3</v>
      </c>
      <c r="S11" s="91" t="str">
        <f>Лист2!S10</f>
        <v>:</v>
      </c>
      <c r="T11" s="91">
        <f>Лист2!T10</f>
        <v>0</v>
      </c>
      <c r="U11" s="90">
        <f>Лист2!U10</f>
        <v>3</v>
      </c>
      <c r="V11" s="91" t="str">
        <f>Лист2!V10</f>
        <v>:</v>
      </c>
      <c r="W11" s="92">
        <f>Лист2!W10</f>
        <v>0</v>
      </c>
      <c r="X11" s="90">
        <f>Лист2!X10</f>
        <v>3</v>
      </c>
      <c r="Y11" s="91" t="str">
        <f>Лист2!Y10</f>
        <v>:</v>
      </c>
      <c r="Z11" s="92">
        <f>Лист2!Z10</f>
        <v>0</v>
      </c>
      <c r="AA11" s="273">
        <v>83</v>
      </c>
      <c r="AB11" s="271">
        <f>G12+J12+M12+P12+S12+V12+Y12</f>
        <v>19</v>
      </c>
      <c r="AC11" s="263">
        <f>AA11+AB11</f>
        <v>102</v>
      </c>
      <c r="AD11" s="263">
        <f>Лист3!T10</f>
        <v>35</v>
      </c>
      <c r="AE11" s="145">
        <f>Лист3!R8</f>
        <v>105</v>
      </c>
      <c r="AF11" s="66">
        <f>Лист3!R9</f>
        <v>9</v>
      </c>
      <c r="AG11" s="65">
        <f>Лист3!S8</f>
        <v>2762</v>
      </c>
      <c r="AH11" s="66">
        <f>Лист3!S9</f>
        <v>1815</v>
      </c>
      <c r="AI11" s="282">
        <v>1</v>
      </c>
      <c r="AJ11" s="22"/>
    </row>
    <row r="12" spans="1:39" ht="19.5" customHeight="1" thickBot="1">
      <c r="A12" s="158"/>
      <c r="B12" s="184"/>
      <c r="C12" s="270"/>
      <c r="D12" s="87"/>
      <c r="E12" s="88"/>
      <c r="F12" s="85"/>
      <c r="G12" s="85">
        <v>3</v>
      </c>
      <c r="H12" s="85"/>
      <c r="I12" s="84"/>
      <c r="J12" s="85">
        <f>Лист2!J11</f>
        <v>2</v>
      </c>
      <c r="K12" s="86"/>
      <c r="L12" s="85"/>
      <c r="M12" s="85">
        <f>Лист2!M11</f>
        <v>3</v>
      </c>
      <c r="N12" s="85"/>
      <c r="O12" s="84"/>
      <c r="P12" s="85">
        <f>Лист2!P11</f>
        <v>2</v>
      </c>
      <c r="Q12" s="86"/>
      <c r="R12" s="85"/>
      <c r="S12" s="85">
        <f>Лист2!S11</f>
        <v>3</v>
      </c>
      <c r="T12" s="85"/>
      <c r="U12" s="84"/>
      <c r="V12" s="85">
        <f>Лист2!V11</f>
        <v>3</v>
      </c>
      <c r="W12" s="86"/>
      <c r="X12" s="84"/>
      <c r="Y12" s="85">
        <f>Лист2!Y11</f>
        <v>3</v>
      </c>
      <c r="Z12" s="86"/>
      <c r="AA12" s="274"/>
      <c r="AB12" s="272"/>
      <c r="AC12" s="265"/>
      <c r="AD12" s="264"/>
      <c r="AE12" s="293">
        <f>AE11/AF11</f>
        <v>11.666666666666666</v>
      </c>
      <c r="AF12" s="294"/>
      <c r="AG12" s="291">
        <f>AG11/AH11</f>
        <v>1.521763085399449</v>
      </c>
      <c r="AH12" s="292"/>
      <c r="AI12" s="283"/>
      <c r="AJ12" s="22"/>
    </row>
    <row r="13" spans="1:39" ht="22.5" customHeight="1">
      <c r="A13" s="157">
        <v>2</v>
      </c>
      <c r="B13" s="183" t="str">
        <f>Лист1!C12</f>
        <v>«Алматы-2»                                            г.Алматы</v>
      </c>
      <c r="C13" s="90">
        <v>1</v>
      </c>
      <c r="D13" s="91" t="str">
        <f>Лист2!D12</f>
        <v>:</v>
      </c>
      <c r="E13" s="92">
        <v>3</v>
      </c>
      <c r="F13" s="276"/>
      <c r="G13" s="78"/>
      <c r="H13" s="78"/>
      <c r="I13" s="93">
        <f>Лист2!I12</f>
        <v>3</v>
      </c>
      <c r="J13" s="94" t="str">
        <f>Лист2!J12</f>
        <v>:</v>
      </c>
      <c r="K13" s="95">
        <f>Лист2!K12</f>
        <v>0</v>
      </c>
      <c r="L13" s="93">
        <f>Лист2!L12</f>
        <v>3</v>
      </c>
      <c r="M13" s="94" t="str">
        <f>Лист2!M12</f>
        <v>:</v>
      </c>
      <c r="N13" s="95">
        <f>Лист2!N12</f>
        <v>0</v>
      </c>
      <c r="O13" s="93">
        <f>Лист2!O12</f>
        <v>2</v>
      </c>
      <c r="P13" s="94" t="str">
        <f>Лист2!P12</f>
        <v>:</v>
      </c>
      <c r="Q13" s="95">
        <f>Лист2!Q12</f>
        <v>3</v>
      </c>
      <c r="R13" s="93">
        <f>Лист2!R12</f>
        <v>3</v>
      </c>
      <c r="S13" s="94" t="str">
        <f>Лист2!S12</f>
        <v>:</v>
      </c>
      <c r="T13" s="95">
        <f>Лист2!T12</f>
        <v>1</v>
      </c>
      <c r="U13" s="93">
        <f>Лист2!U12</f>
        <v>3</v>
      </c>
      <c r="V13" s="94" t="str">
        <f>Лист2!V12</f>
        <v>:</v>
      </c>
      <c r="W13" s="95">
        <f>Лист2!W12</f>
        <v>0</v>
      </c>
      <c r="X13" s="93">
        <f>Лист2!X12</f>
        <v>3</v>
      </c>
      <c r="Y13" s="94" t="str">
        <f>Лист2!Y12</f>
        <v>:</v>
      </c>
      <c r="Z13" s="95">
        <f>Лист2!Z12</f>
        <v>0</v>
      </c>
      <c r="AA13" s="273">
        <v>53</v>
      </c>
      <c r="AB13" s="271">
        <f>D14+J14+M14+P14+S14+V14+Y14</f>
        <v>16</v>
      </c>
      <c r="AC13" s="278">
        <f>AA13+AB13</f>
        <v>69</v>
      </c>
      <c r="AD13" s="263">
        <f>Лист3!T13</f>
        <v>22</v>
      </c>
      <c r="AE13" s="65">
        <f>Лист3!R11</f>
        <v>76</v>
      </c>
      <c r="AF13" s="66">
        <f>Лист3!R12</f>
        <v>46</v>
      </c>
      <c r="AG13" s="65">
        <f>Лист3!S11</f>
        <v>2722</v>
      </c>
      <c r="AH13" s="66">
        <f>Лист3!S12</f>
        <v>2468</v>
      </c>
      <c r="AI13" s="282">
        <v>3</v>
      </c>
      <c r="AJ13" s="22"/>
    </row>
    <row r="14" spans="1:39" ht="20.25" customHeight="1" thickBot="1">
      <c r="A14" s="158"/>
      <c r="B14" s="184"/>
      <c r="C14" s="84"/>
      <c r="D14" s="85">
        <f>Лист2!D13</f>
        <v>0</v>
      </c>
      <c r="E14" s="86"/>
      <c r="F14" s="277"/>
      <c r="G14" s="87"/>
      <c r="H14" s="87"/>
      <c r="I14" s="84"/>
      <c r="J14" s="85">
        <f>Лист2!J13</f>
        <v>3</v>
      </c>
      <c r="K14" s="86"/>
      <c r="L14" s="89"/>
      <c r="M14" s="85">
        <f>Лист2!M13</f>
        <v>3</v>
      </c>
      <c r="N14" s="85"/>
      <c r="O14" s="84"/>
      <c r="P14" s="85">
        <f>Лист2!P13</f>
        <v>1</v>
      </c>
      <c r="Q14" s="86"/>
      <c r="R14" s="85"/>
      <c r="S14" s="85">
        <f>Лист2!S13</f>
        <v>3</v>
      </c>
      <c r="T14" s="85"/>
      <c r="U14" s="84"/>
      <c r="V14" s="85">
        <f>Лист2!V13</f>
        <v>3</v>
      </c>
      <c r="W14" s="86"/>
      <c r="X14" s="84"/>
      <c r="Y14" s="85">
        <f>Лист2!Y13</f>
        <v>3</v>
      </c>
      <c r="Z14" s="86"/>
      <c r="AA14" s="274"/>
      <c r="AB14" s="272"/>
      <c r="AC14" s="279"/>
      <c r="AD14" s="264"/>
      <c r="AE14" s="280">
        <f>AE13/AF13</f>
        <v>1.6521739130434783</v>
      </c>
      <c r="AF14" s="281"/>
      <c r="AG14" s="286">
        <f>AG13/AH13</f>
        <v>1.1029173419773095</v>
      </c>
      <c r="AH14" s="287"/>
      <c r="AI14" s="283"/>
      <c r="AJ14" s="22"/>
      <c r="AL14" s="144"/>
    </row>
    <row r="15" spans="1:39" ht="21" customHeight="1">
      <c r="A15" s="157">
        <v>3</v>
      </c>
      <c r="B15" s="183" t="str">
        <f>Лист1!C14</f>
        <v>«Иртыш-Казхром-2»                               Павлодарская область</v>
      </c>
      <c r="C15" s="90">
        <f>Лист2!C14</f>
        <v>2</v>
      </c>
      <c r="D15" s="91" t="str">
        <f>Лист2!D14</f>
        <v>:</v>
      </c>
      <c r="E15" s="92">
        <f>Лист2!E14</f>
        <v>3</v>
      </c>
      <c r="F15" s="90">
        <f>Лист2!F14</f>
        <v>0</v>
      </c>
      <c r="G15" s="91" t="str">
        <f>Лист2!G14</f>
        <v>:</v>
      </c>
      <c r="H15" s="92">
        <f>Лист2!H14</f>
        <v>3</v>
      </c>
      <c r="I15" s="275"/>
      <c r="J15" s="76"/>
      <c r="K15" s="81"/>
      <c r="L15" s="90">
        <f>Лист2!L14</f>
        <v>3</v>
      </c>
      <c r="M15" s="91" t="str">
        <f>Лист2!M14</f>
        <v>:</v>
      </c>
      <c r="N15" s="92">
        <f>Лист2!N14</f>
        <v>0</v>
      </c>
      <c r="O15" s="90">
        <f>Лист2!O14</f>
        <v>3</v>
      </c>
      <c r="P15" s="91" t="str">
        <f>Лист2!P14</f>
        <v>:</v>
      </c>
      <c r="Q15" s="92">
        <f>Лист2!Q14</f>
        <v>2</v>
      </c>
      <c r="R15" s="90">
        <f>Лист2!R14</f>
        <v>3</v>
      </c>
      <c r="S15" s="91" t="str">
        <f>Лист2!S14</f>
        <v>:</v>
      </c>
      <c r="T15" s="92">
        <f>Лист2!T14</f>
        <v>1</v>
      </c>
      <c r="U15" s="90">
        <f>Лист2!U14</f>
        <v>3</v>
      </c>
      <c r="V15" s="91" t="str">
        <f>Лист2!V14</f>
        <v>:</v>
      </c>
      <c r="W15" s="92">
        <f>Лист2!W14</f>
        <v>0</v>
      </c>
      <c r="X15" s="90">
        <f>Лист2!X14</f>
        <v>3</v>
      </c>
      <c r="Y15" s="91" t="str">
        <f>Лист2!Y14</f>
        <v>:</v>
      </c>
      <c r="Z15" s="92">
        <f>Лист2!Z14</f>
        <v>0</v>
      </c>
      <c r="AA15" s="273">
        <v>48</v>
      </c>
      <c r="AB15" s="271">
        <f>D16+G16+M16+P16+S16+V16+Y16</f>
        <v>15</v>
      </c>
      <c r="AC15" s="278">
        <f>AA15+AB15</f>
        <v>63</v>
      </c>
      <c r="AD15" s="263">
        <f>Лист3!T16</f>
        <v>21</v>
      </c>
      <c r="AE15" s="65">
        <f>Лист3!R14</f>
        <v>72</v>
      </c>
      <c r="AF15" s="66">
        <f>Лист3!R15</f>
        <v>52</v>
      </c>
      <c r="AG15" s="65">
        <f>Лист3!S14</f>
        <v>2742</v>
      </c>
      <c r="AH15" s="66">
        <f>Лист3!S15</f>
        <v>2514</v>
      </c>
      <c r="AI15" s="282">
        <v>4</v>
      </c>
      <c r="AJ15" s="22"/>
    </row>
    <row r="16" spans="1:39" ht="21.75" customHeight="1" thickBot="1">
      <c r="A16" s="158"/>
      <c r="B16" s="184"/>
      <c r="C16" s="82"/>
      <c r="D16" s="85">
        <f>Лист2!D15</f>
        <v>1</v>
      </c>
      <c r="E16" s="83"/>
      <c r="F16" s="77"/>
      <c r="G16" s="85">
        <f>Лист2!G15</f>
        <v>0</v>
      </c>
      <c r="H16" s="77"/>
      <c r="I16" s="275"/>
      <c r="J16" s="76"/>
      <c r="K16" s="81"/>
      <c r="L16" s="77"/>
      <c r="M16" s="85">
        <f>Лист2!M15</f>
        <v>3</v>
      </c>
      <c r="N16" s="77"/>
      <c r="O16" s="82"/>
      <c r="P16" s="85">
        <f>Лист2!P15</f>
        <v>2</v>
      </c>
      <c r="Q16" s="83"/>
      <c r="R16" s="77"/>
      <c r="S16" s="85">
        <f>Лист2!S15</f>
        <v>3</v>
      </c>
      <c r="T16" s="77"/>
      <c r="U16" s="82"/>
      <c r="V16" s="85">
        <f>Лист2!V15</f>
        <v>3</v>
      </c>
      <c r="W16" s="83"/>
      <c r="X16" s="82"/>
      <c r="Y16" s="85">
        <f>Лист2!Y15</f>
        <v>3</v>
      </c>
      <c r="Z16" s="83"/>
      <c r="AA16" s="274"/>
      <c r="AB16" s="272"/>
      <c r="AC16" s="279"/>
      <c r="AD16" s="264"/>
      <c r="AE16" s="280">
        <f>AE15/AF15</f>
        <v>1.3846153846153846</v>
      </c>
      <c r="AF16" s="281"/>
      <c r="AG16" s="286">
        <f>AG15/AH15</f>
        <v>1.090692124105012</v>
      </c>
      <c r="AH16" s="287"/>
      <c r="AI16" s="283"/>
      <c r="AJ16" s="22"/>
    </row>
    <row r="17" spans="1:37" ht="24.95" customHeight="1">
      <c r="A17" s="157">
        <v>4</v>
      </c>
      <c r="B17" s="183" t="str">
        <f>Лист1!C16</f>
        <v>«Алтай-3»                                            г.Семей, ВКО</v>
      </c>
      <c r="C17" s="90">
        <f>Лист2!C16</f>
        <v>0</v>
      </c>
      <c r="D17" s="91" t="str">
        <f>Лист2!D16</f>
        <v>:</v>
      </c>
      <c r="E17" s="92">
        <f>Лист2!E16</f>
        <v>3</v>
      </c>
      <c r="F17" s="90">
        <f>Лист2!F16</f>
        <v>0</v>
      </c>
      <c r="G17" s="91" t="str">
        <f>Лист2!G16</f>
        <v>:</v>
      </c>
      <c r="H17" s="92">
        <f>Лист2!H16</f>
        <v>3</v>
      </c>
      <c r="I17" s="90">
        <f>Лист2!I16</f>
        <v>0</v>
      </c>
      <c r="J17" s="91" t="str">
        <f>Лист2!J16</f>
        <v>:</v>
      </c>
      <c r="K17" s="92">
        <f>Лист2!K16</f>
        <v>3</v>
      </c>
      <c r="L17" s="276"/>
      <c r="M17" s="78"/>
      <c r="N17" s="78"/>
      <c r="O17" s="90">
        <f>Лист2!O16</f>
        <v>0</v>
      </c>
      <c r="P17" s="91" t="str">
        <f>Лист2!P16</f>
        <v>:</v>
      </c>
      <c r="Q17" s="92">
        <f>Лист2!Q16</f>
        <v>3</v>
      </c>
      <c r="R17" s="90">
        <f>Лист2!R16</f>
        <v>3</v>
      </c>
      <c r="S17" s="91" t="str">
        <f>Лист2!S16</f>
        <v>:</v>
      </c>
      <c r="T17" s="92">
        <f>Лист2!T16</f>
        <v>0</v>
      </c>
      <c r="U17" s="90">
        <f>Лист2!U16</f>
        <v>0</v>
      </c>
      <c r="V17" s="91" t="str">
        <f>Лист2!V16</f>
        <v>:</v>
      </c>
      <c r="W17" s="92">
        <f>Лист2!W16</f>
        <v>3</v>
      </c>
      <c r="X17" s="90">
        <f>Лист2!X16</f>
        <v>0</v>
      </c>
      <c r="Y17" s="91" t="str">
        <f>Лист2!Y16</f>
        <v>:</v>
      </c>
      <c r="Z17" s="92">
        <f>Лист2!Z16</f>
        <v>3</v>
      </c>
      <c r="AA17" s="273">
        <v>18</v>
      </c>
      <c r="AB17" s="271">
        <f>D18+G18+J18+P18+S18+V18+Y18</f>
        <v>3</v>
      </c>
      <c r="AC17" s="278">
        <f>AA17+AB17</f>
        <v>21</v>
      </c>
      <c r="AD17" s="263">
        <f>Лист3!T19</f>
        <v>7</v>
      </c>
      <c r="AE17" s="65">
        <f>Лист3!R17</f>
        <v>30</v>
      </c>
      <c r="AF17" s="66">
        <f>Лист3!R18</f>
        <v>90</v>
      </c>
      <c r="AG17" s="65">
        <f>Лист3!S17</f>
        <v>2226</v>
      </c>
      <c r="AH17" s="66">
        <f>Лист3!S18</f>
        <v>2780</v>
      </c>
      <c r="AI17" s="282">
        <v>7</v>
      </c>
      <c r="AJ17" s="22"/>
    </row>
    <row r="18" spans="1:37" ht="21" customHeight="1" thickBot="1">
      <c r="A18" s="158"/>
      <c r="B18" s="184"/>
      <c r="C18" s="84"/>
      <c r="D18" s="85">
        <f>Лист2!D17</f>
        <v>0</v>
      </c>
      <c r="E18" s="86"/>
      <c r="F18" s="89"/>
      <c r="G18" s="85">
        <f>Лист2!G17</f>
        <v>0</v>
      </c>
      <c r="H18" s="89"/>
      <c r="I18" s="84"/>
      <c r="J18" s="85">
        <f>Лист2!J17</f>
        <v>0</v>
      </c>
      <c r="K18" s="86"/>
      <c r="L18" s="277"/>
      <c r="M18" s="87"/>
      <c r="N18" s="87"/>
      <c r="O18" s="84"/>
      <c r="P18" s="85">
        <f>Лист2!P17</f>
        <v>0</v>
      </c>
      <c r="Q18" s="86"/>
      <c r="R18" s="85"/>
      <c r="S18" s="85">
        <f>Лист2!S17</f>
        <v>3</v>
      </c>
      <c r="T18" s="85"/>
      <c r="U18" s="84"/>
      <c r="V18" s="85">
        <f>Лист2!V17</f>
        <v>0</v>
      </c>
      <c r="W18" s="86"/>
      <c r="X18" s="84"/>
      <c r="Y18" s="85">
        <f>Лист2!Y17</f>
        <v>0</v>
      </c>
      <c r="Z18" s="86"/>
      <c r="AA18" s="274"/>
      <c r="AB18" s="272"/>
      <c r="AC18" s="279"/>
      <c r="AD18" s="264"/>
      <c r="AE18" s="280">
        <f>AE17/AF17</f>
        <v>0.33333333333333331</v>
      </c>
      <c r="AF18" s="281"/>
      <c r="AG18" s="286">
        <f>AG17/AH17</f>
        <v>0.80071942446043165</v>
      </c>
      <c r="AH18" s="287"/>
      <c r="AI18" s="283"/>
      <c r="AJ18" s="22"/>
    </row>
    <row r="19" spans="1:37" ht="24.95" customHeight="1">
      <c r="A19" s="157">
        <v>5</v>
      </c>
      <c r="B19" s="183" t="str">
        <f>Лист1!C18</f>
        <v>«Куаныш-2»                                                    СКО</v>
      </c>
      <c r="C19" s="90">
        <f>Лист2!C18</f>
        <v>2</v>
      </c>
      <c r="D19" s="91" t="str">
        <f>Лист2!D18</f>
        <v>:</v>
      </c>
      <c r="E19" s="92">
        <f>Лист2!E18</f>
        <v>3</v>
      </c>
      <c r="F19" s="90">
        <f>Лист2!F18</f>
        <v>3</v>
      </c>
      <c r="G19" s="91" t="str">
        <f>Лист2!G18</f>
        <v>:</v>
      </c>
      <c r="H19" s="92">
        <f>Лист2!H18</f>
        <v>2</v>
      </c>
      <c r="I19" s="90">
        <f>Лист2!I18</f>
        <v>2</v>
      </c>
      <c r="J19" s="91" t="str">
        <f>Лист2!J18</f>
        <v>:</v>
      </c>
      <c r="K19" s="92">
        <f>Лист2!K18</f>
        <v>3</v>
      </c>
      <c r="L19" s="90">
        <f>Лист2!L18</f>
        <v>3</v>
      </c>
      <c r="M19" s="91" t="str">
        <f>Лист2!M18</f>
        <v>:</v>
      </c>
      <c r="N19" s="92">
        <f>Лист2!N18</f>
        <v>0</v>
      </c>
      <c r="O19" s="275"/>
      <c r="P19" s="76"/>
      <c r="Q19" s="81"/>
      <c r="R19" s="90">
        <f>Лист2!R18</f>
        <v>3</v>
      </c>
      <c r="S19" s="91" t="str">
        <f>Лист2!S18</f>
        <v>:</v>
      </c>
      <c r="T19" s="92">
        <f>Лист2!T18</f>
        <v>0</v>
      </c>
      <c r="U19" s="90">
        <f>Лист2!U18</f>
        <v>3</v>
      </c>
      <c r="V19" s="91" t="str">
        <f>Лист2!V18</f>
        <v>:</v>
      </c>
      <c r="W19" s="92">
        <f>Лист2!W18</f>
        <v>1</v>
      </c>
      <c r="X19" s="90">
        <f>Лист2!X18</f>
        <v>3</v>
      </c>
      <c r="Y19" s="91" t="str">
        <f>Лист2!Y18</f>
        <v>:</v>
      </c>
      <c r="Z19" s="92">
        <f>Лист2!Z18</f>
        <v>1</v>
      </c>
      <c r="AA19" s="273">
        <v>64</v>
      </c>
      <c r="AB19" s="271">
        <f>D20+G20+J20+M20+S20+V20+Y20</f>
        <v>16</v>
      </c>
      <c r="AC19" s="278">
        <f>AA19+AB19</f>
        <v>80</v>
      </c>
      <c r="AD19" s="263">
        <f>Лист3!T22</f>
        <v>26</v>
      </c>
      <c r="AE19" s="65">
        <f>Лист3!R20</f>
        <v>88</v>
      </c>
      <c r="AF19" s="66">
        <f>Лист3!R21</f>
        <v>38</v>
      </c>
      <c r="AG19" s="67">
        <f>Лист3!S20</f>
        <v>2913</v>
      </c>
      <c r="AH19" s="68">
        <f>Лист3!S21</f>
        <v>2394</v>
      </c>
      <c r="AI19" s="282">
        <v>2</v>
      </c>
      <c r="AJ19" s="22"/>
    </row>
    <row r="20" spans="1:37" ht="19.5" customHeight="1" thickBot="1">
      <c r="A20" s="158"/>
      <c r="B20" s="184"/>
      <c r="C20" s="82"/>
      <c r="D20" s="85">
        <f>Лист2!D19</f>
        <v>1</v>
      </c>
      <c r="E20" s="83"/>
      <c r="F20" s="77"/>
      <c r="G20" s="85">
        <f>Лист2!G19</f>
        <v>2</v>
      </c>
      <c r="H20" s="77"/>
      <c r="I20" s="82"/>
      <c r="J20" s="85">
        <f>Лист2!J19</f>
        <v>1</v>
      </c>
      <c r="K20" s="83"/>
      <c r="L20" s="77"/>
      <c r="M20" s="85">
        <f>Лист2!M19</f>
        <v>3</v>
      </c>
      <c r="N20" s="77"/>
      <c r="O20" s="275"/>
      <c r="P20" s="76"/>
      <c r="Q20" s="81"/>
      <c r="R20" s="77"/>
      <c r="S20" s="85">
        <f>Лист2!S19</f>
        <v>3</v>
      </c>
      <c r="T20" s="77"/>
      <c r="U20" s="82"/>
      <c r="V20" s="85">
        <f>Лист2!V19</f>
        <v>3</v>
      </c>
      <c r="W20" s="83"/>
      <c r="X20" s="82"/>
      <c r="Y20" s="85">
        <f>Лист2!Y19</f>
        <v>3</v>
      </c>
      <c r="Z20" s="83"/>
      <c r="AA20" s="274"/>
      <c r="AB20" s="272"/>
      <c r="AC20" s="279"/>
      <c r="AD20" s="264"/>
      <c r="AE20" s="280">
        <f>AE19/AF19</f>
        <v>2.3157894736842106</v>
      </c>
      <c r="AF20" s="281"/>
      <c r="AG20" s="284">
        <f>AG19/AH19</f>
        <v>1.2167919799498748</v>
      </c>
      <c r="AH20" s="285"/>
      <c r="AI20" s="283"/>
      <c r="AJ20" s="22"/>
    </row>
    <row r="21" spans="1:37" ht="24.95" customHeight="1">
      <c r="A21" s="157">
        <v>6</v>
      </c>
      <c r="B21" s="183" t="str">
        <f>Лист1!C20</f>
        <v>«Ару Астана Нур-Султан-2»                                                 г. Нур-Султан</v>
      </c>
      <c r="C21" s="90">
        <f>Лист2!C20</f>
        <v>0</v>
      </c>
      <c r="D21" s="91" t="str">
        <f>Лист2!D20</f>
        <v>:</v>
      </c>
      <c r="E21" s="92">
        <f>Лист2!E20</f>
        <v>3</v>
      </c>
      <c r="F21" s="90">
        <f>Лист2!F20</f>
        <v>1</v>
      </c>
      <c r="G21" s="91" t="str">
        <f>Лист2!G20</f>
        <v>:</v>
      </c>
      <c r="H21" s="92">
        <f>Лист2!H20</f>
        <v>3</v>
      </c>
      <c r="I21" s="90">
        <f>Лист2!I20</f>
        <v>1</v>
      </c>
      <c r="J21" s="91" t="str">
        <f>Лист2!J20</f>
        <v>:</v>
      </c>
      <c r="K21" s="92">
        <f>Лист2!K20</f>
        <v>3</v>
      </c>
      <c r="L21" s="90">
        <f>Лист2!L20</f>
        <v>0</v>
      </c>
      <c r="M21" s="91" t="str">
        <f>Лист2!M20</f>
        <v>:</v>
      </c>
      <c r="N21" s="92">
        <f>Лист2!N20</f>
        <v>3</v>
      </c>
      <c r="O21" s="90">
        <f>Лист2!O20</f>
        <v>0</v>
      </c>
      <c r="P21" s="91" t="str">
        <f>Лист2!P20</f>
        <v>:</v>
      </c>
      <c r="Q21" s="92">
        <f>Лист2!Q20</f>
        <v>3</v>
      </c>
      <c r="R21" s="78"/>
      <c r="S21" s="78"/>
      <c r="T21" s="78"/>
      <c r="U21" s="90">
        <f>Лист2!U20</f>
        <v>0</v>
      </c>
      <c r="V21" s="91" t="str">
        <f>Лист2!V20</f>
        <v>:</v>
      </c>
      <c r="W21" s="92">
        <f>Лист2!W20</f>
        <v>3</v>
      </c>
      <c r="X21" s="90">
        <f>Лист2!X20</f>
        <v>0</v>
      </c>
      <c r="Y21" s="91" t="str">
        <f>Лист2!Y20</f>
        <v>:</v>
      </c>
      <c r="Z21" s="92">
        <f>Лист2!Z20</f>
        <v>3</v>
      </c>
      <c r="AA21" s="273">
        <v>5</v>
      </c>
      <c r="AB21" s="271">
        <f>D22+G22+J22+M22+P22+V22+Y22</f>
        <v>0</v>
      </c>
      <c r="AC21" s="278">
        <f>AA21+AB21</f>
        <v>5</v>
      </c>
      <c r="AD21" s="263">
        <f>Лист3!T25</f>
        <v>2</v>
      </c>
      <c r="AE21" s="69">
        <f>Лист3!R23</f>
        <v>11</v>
      </c>
      <c r="AF21" s="146">
        <f>Лист3!R24</f>
        <v>102</v>
      </c>
      <c r="AG21" s="71">
        <f>Лист3!S23</f>
        <v>1781</v>
      </c>
      <c r="AH21" s="72">
        <f>Лист3!S24</f>
        <v>2794</v>
      </c>
      <c r="AI21" s="282">
        <v>8</v>
      </c>
      <c r="AJ21" s="22"/>
    </row>
    <row r="22" spans="1:37" ht="18.75" customHeight="1" thickBot="1">
      <c r="A22" s="158"/>
      <c r="B22" s="184"/>
      <c r="C22" s="84"/>
      <c r="D22" s="85">
        <f>Лист2!D21</f>
        <v>0</v>
      </c>
      <c r="E22" s="86"/>
      <c r="F22" s="85"/>
      <c r="G22" s="85">
        <f>Лист2!G21</f>
        <v>0</v>
      </c>
      <c r="H22" s="85"/>
      <c r="I22" s="84"/>
      <c r="J22" s="85">
        <f>Лист2!J21</f>
        <v>0</v>
      </c>
      <c r="K22" s="86"/>
      <c r="L22" s="85"/>
      <c r="M22" s="85">
        <f>Лист2!M21</f>
        <v>0</v>
      </c>
      <c r="N22" s="85"/>
      <c r="O22" s="84"/>
      <c r="P22" s="85">
        <f>Лист2!P21</f>
        <v>0</v>
      </c>
      <c r="Q22" s="86"/>
      <c r="R22" s="87"/>
      <c r="S22" s="87"/>
      <c r="T22" s="87"/>
      <c r="U22" s="84"/>
      <c r="V22" s="85">
        <f>Лист2!V21</f>
        <v>0</v>
      </c>
      <c r="W22" s="86"/>
      <c r="X22" s="82"/>
      <c r="Y22" s="85">
        <f>Лист2!Y21</f>
        <v>0</v>
      </c>
      <c r="Z22" s="83"/>
      <c r="AA22" s="274"/>
      <c r="AB22" s="272"/>
      <c r="AC22" s="279"/>
      <c r="AD22" s="264"/>
      <c r="AE22" s="280">
        <f>AE21/AF21</f>
        <v>0.10784313725490197</v>
      </c>
      <c r="AF22" s="281"/>
      <c r="AG22" s="284">
        <f>AG21/AH21</f>
        <v>0.63743736578382248</v>
      </c>
      <c r="AH22" s="285"/>
      <c r="AI22" s="283"/>
      <c r="AJ22" s="22"/>
    </row>
    <row r="23" spans="1:37" ht="24.95" customHeight="1">
      <c r="A23" s="157">
        <v>7</v>
      </c>
      <c r="B23" s="183" t="str">
        <f>Лист1!C22</f>
        <v>«Караганда-2»                         Карагандинская область</v>
      </c>
      <c r="C23" s="90">
        <f>Лист2!C22</f>
        <v>0</v>
      </c>
      <c r="D23" s="91" t="str">
        <f>Лист2!D22</f>
        <v>:</v>
      </c>
      <c r="E23" s="92">
        <f>Лист2!E22</f>
        <v>3</v>
      </c>
      <c r="F23" s="90">
        <f>Лист2!F22</f>
        <v>0</v>
      </c>
      <c r="G23" s="91" t="str">
        <f>Лист2!G22</f>
        <v>:</v>
      </c>
      <c r="H23" s="92">
        <f>Лист2!H22</f>
        <v>3</v>
      </c>
      <c r="I23" s="90">
        <f>Лист2!I22</f>
        <v>0</v>
      </c>
      <c r="J23" s="91" t="str">
        <f>Лист2!J22</f>
        <v>:</v>
      </c>
      <c r="K23" s="92">
        <f>Лист2!K22</f>
        <v>3</v>
      </c>
      <c r="L23" s="90">
        <f>Лист2!L22</f>
        <v>3</v>
      </c>
      <c r="M23" s="91" t="str">
        <f>Лист2!M22</f>
        <v>:</v>
      </c>
      <c r="N23" s="92">
        <f>Лист2!N22</f>
        <v>0</v>
      </c>
      <c r="O23" s="90">
        <f>Лист2!O22</f>
        <v>1</v>
      </c>
      <c r="P23" s="91" t="str">
        <f>Лист2!P22</f>
        <v>:</v>
      </c>
      <c r="Q23" s="92">
        <f>Лист2!Q22</f>
        <v>3</v>
      </c>
      <c r="R23" s="90">
        <f>Лист2!R22</f>
        <v>3</v>
      </c>
      <c r="S23" s="91" t="str">
        <f>Лист2!S22</f>
        <v>:</v>
      </c>
      <c r="T23" s="92">
        <f>Лист2!T22</f>
        <v>0</v>
      </c>
      <c r="U23" s="80"/>
      <c r="V23" s="76"/>
      <c r="W23" s="81"/>
      <c r="X23" s="90">
        <f>Лист2!X22</f>
        <v>3</v>
      </c>
      <c r="Y23" s="91" t="str">
        <f>Лист2!Y22</f>
        <v>:</v>
      </c>
      <c r="Z23" s="92">
        <f>Лист2!Z22</f>
        <v>1</v>
      </c>
      <c r="AA23" s="273">
        <v>21</v>
      </c>
      <c r="AB23" s="271">
        <f>D24+G24+J24+M24+P24+S24+Y24</f>
        <v>9</v>
      </c>
      <c r="AC23" s="278">
        <f>AA23+AB23</f>
        <v>30</v>
      </c>
      <c r="AD23" s="263">
        <f>Лист3!T28</f>
        <v>10</v>
      </c>
      <c r="AE23" s="65">
        <f>Лист3!R26</f>
        <v>41</v>
      </c>
      <c r="AF23" s="66">
        <f>Лист3!R27</f>
        <v>83</v>
      </c>
      <c r="AG23" s="67">
        <f>Лист3!S26</f>
        <v>2490</v>
      </c>
      <c r="AH23" s="68">
        <f>Лист3!S27</f>
        <v>2797</v>
      </c>
      <c r="AI23" s="282">
        <v>6</v>
      </c>
      <c r="AJ23" s="22"/>
    </row>
    <row r="24" spans="1:37" ht="16.5" customHeight="1" thickBot="1">
      <c r="A24" s="158"/>
      <c r="B24" s="184"/>
      <c r="C24" s="82"/>
      <c r="D24" s="85">
        <f>Лист2!D23</f>
        <v>0</v>
      </c>
      <c r="E24" s="83"/>
      <c r="F24" s="77"/>
      <c r="G24" s="85">
        <f>Лист2!G23</f>
        <v>0</v>
      </c>
      <c r="H24" s="77"/>
      <c r="I24" s="82"/>
      <c r="J24" s="85">
        <f>Лист2!J23</f>
        <v>0</v>
      </c>
      <c r="K24" s="83"/>
      <c r="L24" s="77"/>
      <c r="M24" s="85">
        <f>Лист2!M23</f>
        <v>3</v>
      </c>
      <c r="N24" s="77"/>
      <c r="O24" s="82"/>
      <c r="P24" s="85">
        <f>Лист2!P23</f>
        <v>0</v>
      </c>
      <c r="Q24" s="83"/>
      <c r="R24" s="77"/>
      <c r="S24" s="85">
        <f>Лист2!S23</f>
        <v>3</v>
      </c>
      <c r="T24" s="77"/>
      <c r="U24" s="80"/>
      <c r="V24" s="76"/>
      <c r="W24" s="81"/>
      <c r="X24" s="82"/>
      <c r="Y24" s="85">
        <f>Лист2!Y23</f>
        <v>3</v>
      </c>
      <c r="Z24" s="83"/>
      <c r="AA24" s="274"/>
      <c r="AB24" s="272"/>
      <c r="AC24" s="279"/>
      <c r="AD24" s="264"/>
      <c r="AE24" s="280">
        <f>AE23/AF23</f>
        <v>0.49397590361445781</v>
      </c>
      <c r="AF24" s="281"/>
      <c r="AG24" s="284">
        <f>AG23/AH23</f>
        <v>0.89023954236682157</v>
      </c>
      <c r="AH24" s="285"/>
      <c r="AI24" s="283"/>
      <c r="AJ24" s="22"/>
    </row>
    <row r="25" spans="1:37" ht="22.5" customHeight="1">
      <c r="A25" s="157">
        <v>8</v>
      </c>
      <c r="B25" s="183" t="str">
        <f>Лист1!C24</f>
        <v>«Алтай-4»                                      г.Усть-Каменогорск, ВКО</v>
      </c>
      <c r="C25" s="90">
        <f>Лист2!C24</f>
        <v>0</v>
      </c>
      <c r="D25" s="91" t="str">
        <f>Лист2!D24</f>
        <v>:</v>
      </c>
      <c r="E25" s="92">
        <f>Лист2!E24</f>
        <v>3</v>
      </c>
      <c r="F25" s="90">
        <f>Лист2!F24</f>
        <v>0</v>
      </c>
      <c r="G25" s="91" t="str">
        <f>Лист2!G24</f>
        <v>:</v>
      </c>
      <c r="H25" s="92">
        <f>Лист2!H24</f>
        <v>3</v>
      </c>
      <c r="I25" s="90">
        <f>Лист2!I24</f>
        <v>0</v>
      </c>
      <c r="J25" s="91" t="str">
        <f>Лист2!J24</f>
        <v>:</v>
      </c>
      <c r="K25" s="92">
        <f>Лист2!K24</f>
        <v>3</v>
      </c>
      <c r="L25" s="90">
        <f>Лист2!L24</f>
        <v>3</v>
      </c>
      <c r="M25" s="91" t="str">
        <f>Лист2!M24</f>
        <v>:</v>
      </c>
      <c r="N25" s="92">
        <f>Лист2!N24</f>
        <v>0</v>
      </c>
      <c r="O25" s="90">
        <f>Лист2!O24</f>
        <v>1</v>
      </c>
      <c r="P25" s="91" t="str">
        <f>Лист2!P24</f>
        <v>:</v>
      </c>
      <c r="Q25" s="92">
        <f>Лист2!Q24</f>
        <v>3</v>
      </c>
      <c r="R25" s="90">
        <f>Лист2!R24</f>
        <v>3</v>
      </c>
      <c r="S25" s="91" t="str">
        <f>Лист2!S24</f>
        <v>:</v>
      </c>
      <c r="T25" s="92">
        <f>Лист2!T24</f>
        <v>0</v>
      </c>
      <c r="U25" s="90">
        <f>Лист2!U24</f>
        <v>1</v>
      </c>
      <c r="V25" s="91" t="str">
        <f>Лист2!V24</f>
        <v>:</v>
      </c>
      <c r="W25" s="92">
        <f>Лист2!W24</f>
        <v>3</v>
      </c>
      <c r="X25" s="269"/>
      <c r="Y25" s="78"/>
      <c r="Z25" s="79"/>
      <c r="AA25" s="273">
        <v>44</v>
      </c>
      <c r="AB25" s="271">
        <f>D26+G26+J26+M26+P26+S26+V26</f>
        <v>6</v>
      </c>
      <c r="AC25" s="278">
        <f>AA25+AB25</f>
        <v>50</v>
      </c>
      <c r="AD25" s="263">
        <f>Лист3!T31</f>
        <v>17</v>
      </c>
      <c r="AE25" s="69">
        <f>Лист3!R29</f>
        <v>59</v>
      </c>
      <c r="AF25" s="70">
        <f>Лист3!R30</f>
        <v>62</v>
      </c>
      <c r="AG25" s="71">
        <f>Лист3!S29</f>
        <v>2526</v>
      </c>
      <c r="AH25" s="72">
        <f>Лист3!S30</f>
        <v>2600</v>
      </c>
      <c r="AI25" s="282">
        <v>5</v>
      </c>
      <c r="AJ25" s="22"/>
    </row>
    <row r="26" spans="1:37" ht="20.25" customHeight="1" thickBot="1">
      <c r="A26" s="158"/>
      <c r="B26" s="184"/>
      <c r="C26" s="84"/>
      <c r="D26" s="85">
        <f>Лист2!D25</f>
        <v>0</v>
      </c>
      <c r="E26" s="86"/>
      <c r="F26" s="85"/>
      <c r="G26" s="85">
        <f>Лист2!G25</f>
        <v>0</v>
      </c>
      <c r="H26" s="85"/>
      <c r="I26" s="84"/>
      <c r="J26" s="85">
        <f>Лист2!J25</f>
        <v>0</v>
      </c>
      <c r="K26" s="86"/>
      <c r="L26" s="85"/>
      <c r="M26" s="85">
        <f>Лист2!M25</f>
        <v>3</v>
      </c>
      <c r="N26" s="85"/>
      <c r="O26" s="84"/>
      <c r="P26" s="85">
        <f>Лист2!P25</f>
        <v>0</v>
      </c>
      <c r="Q26" s="86"/>
      <c r="R26" s="85"/>
      <c r="S26" s="85">
        <f>Лист2!S25</f>
        <v>3</v>
      </c>
      <c r="T26" s="85"/>
      <c r="U26" s="84"/>
      <c r="V26" s="85">
        <f>Лист2!V25</f>
        <v>0</v>
      </c>
      <c r="W26" s="86"/>
      <c r="X26" s="270"/>
      <c r="Y26" s="87"/>
      <c r="Z26" s="88"/>
      <c r="AA26" s="274"/>
      <c r="AB26" s="272"/>
      <c r="AC26" s="279"/>
      <c r="AD26" s="264"/>
      <c r="AE26" s="280">
        <f>AE25/AF25</f>
        <v>0.95161290322580649</v>
      </c>
      <c r="AF26" s="281"/>
      <c r="AG26" s="284">
        <f>AG25/AH25</f>
        <v>0.97153846153846157</v>
      </c>
      <c r="AH26" s="285"/>
      <c r="AI26" s="283"/>
      <c r="AJ26" s="22"/>
    </row>
    <row r="27" spans="1:37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</row>
    <row r="28" spans="1:37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</row>
    <row r="29" spans="1:37" s="22" customFormat="1" ht="18.75">
      <c r="A29" s="1" t="s">
        <v>41</v>
      </c>
      <c r="H29" s="1"/>
      <c r="M29" s="20"/>
      <c r="N29" s="20" t="s">
        <v>62</v>
      </c>
      <c r="R29" s="1"/>
      <c r="S29" s="1"/>
      <c r="V29" s="1"/>
      <c r="W29" s="1"/>
      <c r="X29" s="1" t="s">
        <v>39</v>
      </c>
      <c r="Z29" s="1"/>
      <c r="AG29" s="2" t="s">
        <v>63</v>
      </c>
      <c r="AH29" s="2"/>
      <c r="AI29" s="2"/>
      <c r="AJ29" s="2"/>
      <c r="AK29" s="2"/>
    </row>
    <row r="30" spans="1:37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</row>
  </sheetData>
  <mergeCells count="98">
    <mergeCell ref="AE14:AF14"/>
    <mergeCell ref="AG14:AH14"/>
    <mergeCell ref="AI13:AI14"/>
    <mergeCell ref="AE7:AI7"/>
    <mergeCell ref="AG8:AH10"/>
    <mergeCell ref="AE8:AF10"/>
    <mergeCell ref="AI8:AI10"/>
    <mergeCell ref="AI11:AI12"/>
    <mergeCell ref="AG12:AH12"/>
    <mergeCell ref="AE12:AF12"/>
    <mergeCell ref="AD25:AD26"/>
    <mergeCell ref="AD21:AD22"/>
    <mergeCell ref="AD23:AD24"/>
    <mergeCell ref="AD19:AD20"/>
    <mergeCell ref="AI19:AI20"/>
    <mergeCell ref="AI25:AI26"/>
    <mergeCell ref="AG26:AH26"/>
    <mergeCell ref="AE26:AF26"/>
    <mergeCell ref="AE16:AF16"/>
    <mergeCell ref="AI15:AI16"/>
    <mergeCell ref="AD17:AD18"/>
    <mergeCell ref="AI23:AI24"/>
    <mergeCell ref="AE24:AF24"/>
    <mergeCell ref="AE18:AF18"/>
    <mergeCell ref="AE20:AF20"/>
    <mergeCell ref="AG20:AH20"/>
    <mergeCell ref="AE22:AF22"/>
    <mergeCell ref="AI17:AI18"/>
    <mergeCell ref="AG18:AH18"/>
    <mergeCell ref="AI21:AI22"/>
    <mergeCell ref="AG24:AH24"/>
    <mergeCell ref="AG22:AH22"/>
    <mergeCell ref="AG16:AH16"/>
    <mergeCell ref="AC25:AC26"/>
    <mergeCell ref="AB25:AB26"/>
    <mergeCell ref="AB17:AB18"/>
    <mergeCell ref="AB13:AB14"/>
    <mergeCell ref="AB15:AB16"/>
    <mergeCell ref="AC13:AC14"/>
    <mergeCell ref="AC15:AC16"/>
    <mergeCell ref="AC17:AC18"/>
    <mergeCell ref="AB19:AB20"/>
    <mergeCell ref="AC21:AC22"/>
    <mergeCell ref="AC19:AC20"/>
    <mergeCell ref="AB23:AB24"/>
    <mergeCell ref="AC23:AC24"/>
    <mergeCell ref="AB21:AB22"/>
    <mergeCell ref="AD13:AD14"/>
    <mergeCell ref="AD15:AD16"/>
    <mergeCell ref="AA17:AA18"/>
    <mergeCell ref="AA15:AA16"/>
    <mergeCell ref="AA13:AA14"/>
    <mergeCell ref="X8:Z10"/>
    <mergeCell ref="I8:K10"/>
    <mergeCell ref="F13:F14"/>
    <mergeCell ref="X25:X26"/>
    <mergeCell ref="A15:A16"/>
    <mergeCell ref="A17:A18"/>
    <mergeCell ref="A23:A24"/>
    <mergeCell ref="B19:B20"/>
    <mergeCell ref="A25:A26"/>
    <mergeCell ref="B13:B14"/>
    <mergeCell ref="A21:A22"/>
    <mergeCell ref="B23:B24"/>
    <mergeCell ref="B21:B22"/>
    <mergeCell ref="B17:B18"/>
    <mergeCell ref="B15:B16"/>
    <mergeCell ref="I15:I16"/>
    <mergeCell ref="O19:O20"/>
    <mergeCell ref="A19:A20"/>
    <mergeCell ref="B25:B26"/>
    <mergeCell ref="A13:A14"/>
    <mergeCell ref="AA25:AA26"/>
    <mergeCell ref="L17:L18"/>
    <mergeCell ref="AA23:AA24"/>
    <mergeCell ref="AA21:AA22"/>
    <mergeCell ref="AA19:AA20"/>
    <mergeCell ref="A7:B7"/>
    <mergeCell ref="A8:A10"/>
    <mergeCell ref="B8:B10"/>
    <mergeCell ref="A11:A12"/>
    <mergeCell ref="B11:B12"/>
    <mergeCell ref="C7:AD7"/>
    <mergeCell ref="AB8:AB10"/>
    <mergeCell ref="AD11:AD12"/>
    <mergeCell ref="AC11:AC12"/>
    <mergeCell ref="AD8:AD10"/>
    <mergeCell ref="F8:H10"/>
    <mergeCell ref="L8:N10"/>
    <mergeCell ref="C11:C12"/>
    <mergeCell ref="AC8:AC10"/>
    <mergeCell ref="R8:T10"/>
    <mergeCell ref="AB11:AB12"/>
    <mergeCell ref="U8:W10"/>
    <mergeCell ref="AA8:AA10"/>
    <mergeCell ref="C8:E10"/>
    <mergeCell ref="O8:Q10"/>
    <mergeCell ref="AA11:AA12"/>
  </mergeCells>
  <phoneticPr fontId="9" type="noConversion"/>
  <pageMargins left="0.17" right="0.16" top="0.19" bottom="0.17" header="0.17" footer="0.17"/>
  <pageSetup paperSize="9" orientation="landscape" horizontalDpi="4294967293" verticalDpi="0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2019-02-12T19:12:50Z</cp:lastPrinted>
  <dcterms:created xsi:type="dcterms:W3CDTF">2006-09-28T05:33:49Z</dcterms:created>
  <dcterms:modified xsi:type="dcterms:W3CDTF">2021-04-18T13:17:49Z</dcterms:modified>
</cp:coreProperties>
</file>