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Objects="placeholders" filterPrivacy="1" autoCompressPictures="0"/>
  <bookViews>
    <workbookView xWindow="0" yWindow="0" windowWidth="20490" windowHeight="7770" activeTab="2"/>
  </bookViews>
  <sheets>
    <sheet name="Лист1" sheetId="1" r:id="rId1"/>
    <sheet name="Лист2" sheetId="2" r:id="rId2"/>
    <sheet name="Лист3" sheetId="3" r:id="rId3"/>
    <sheet name="Лист4" sheetId="4" r:id="rId4"/>
  </sheets>
  <externalReferences>
    <externalReference r:id="rId5"/>
    <externalReference r:id="rId6"/>
    <externalReference r:id="rId7"/>
  </externalReferenc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25" i="3" l="1"/>
  <c r="M24" i="3"/>
  <c r="L24" i="3"/>
  <c r="N23" i="3"/>
  <c r="M23" i="3"/>
  <c r="M25" i="3" s="1"/>
  <c r="L23" i="3"/>
  <c r="L25" i="3" s="1"/>
  <c r="N22" i="3"/>
  <c r="M21" i="3"/>
  <c r="L21" i="3"/>
  <c r="N20" i="3"/>
  <c r="M20" i="3"/>
  <c r="L20" i="3"/>
  <c r="L22" i="3" s="1"/>
  <c r="N19" i="3"/>
  <c r="M18" i="3"/>
  <c r="L18" i="3"/>
  <c r="N17" i="3"/>
  <c r="M17" i="3"/>
  <c r="M19" i="3" s="1"/>
  <c r="L17" i="3"/>
  <c r="N16" i="3"/>
  <c r="M15" i="3"/>
  <c r="L15" i="3"/>
  <c r="N14" i="3"/>
  <c r="M14" i="3"/>
  <c r="L14" i="3"/>
  <c r="L16" i="3" s="1"/>
  <c r="N13" i="3"/>
  <c r="M12" i="3"/>
  <c r="L12" i="3"/>
  <c r="N11" i="3"/>
  <c r="M11" i="3"/>
  <c r="M13" i="3" s="1"/>
  <c r="L11" i="3"/>
  <c r="N10" i="3"/>
  <c r="M9" i="3"/>
  <c r="L9" i="3"/>
  <c r="N8" i="3"/>
  <c r="M8" i="3"/>
  <c r="L8" i="3"/>
  <c r="L10" i="3" s="1"/>
  <c r="M16" i="3" l="1"/>
  <c r="M22" i="3"/>
  <c r="L13" i="3"/>
  <c r="L19" i="3"/>
  <c r="M10" i="3"/>
  <c r="Q25" i="3"/>
  <c r="Q22" i="3"/>
  <c r="Q19" i="3"/>
  <c r="Q16" i="3"/>
  <c r="Q13" i="3"/>
  <c r="Q10" i="3"/>
  <c r="T15" i="4" l="1"/>
  <c r="I8" i="3"/>
  <c r="J8" i="3"/>
  <c r="K8" i="3"/>
  <c r="I9" i="3"/>
  <c r="J9" i="3"/>
  <c r="I10" i="3"/>
  <c r="J10" i="3"/>
  <c r="K10" i="3"/>
  <c r="I11" i="3"/>
  <c r="J11" i="3"/>
  <c r="K11" i="3"/>
  <c r="I12" i="3"/>
  <c r="J12" i="3"/>
  <c r="I13" i="3"/>
  <c r="J13" i="3"/>
  <c r="K13" i="3"/>
  <c r="I14" i="3"/>
  <c r="J14" i="3"/>
  <c r="K14" i="3"/>
  <c r="I15" i="3"/>
  <c r="J15" i="3"/>
  <c r="I16" i="3"/>
  <c r="J16" i="3"/>
  <c r="K16" i="3"/>
  <c r="I17" i="3"/>
  <c r="J17" i="3"/>
  <c r="K17" i="3"/>
  <c r="I18" i="3"/>
  <c r="J18" i="3"/>
  <c r="I19" i="3"/>
  <c r="J19" i="3"/>
  <c r="K19" i="3"/>
  <c r="I20" i="3"/>
  <c r="J20" i="3"/>
  <c r="K20" i="3"/>
  <c r="I21" i="3"/>
  <c r="J21" i="3"/>
  <c r="I22" i="3"/>
  <c r="J22" i="3"/>
  <c r="K22" i="3"/>
  <c r="I23" i="3"/>
  <c r="J23" i="3"/>
  <c r="K23" i="3"/>
  <c r="I24" i="3"/>
  <c r="J24" i="3"/>
  <c r="I25" i="3"/>
  <c r="J25" i="3"/>
  <c r="K25" i="3"/>
  <c r="Y13" i="2" l="1"/>
  <c r="O9" i="3" s="1"/>
  <c r="X13" i="2"/>
  <c r="O8" i="3" s="1"/>
  <c r="V13" i="2"/>
  <c r="Q8" i="3" s="1"/>
  <c r="I11" i="1"/>
  <c r="Z13" i="2" s="1"/>
  <c r="P8" i="3" s="1"/>
  <c r="R8" i="3" l="1"/>
  <c r="O10" i="3"/>
  <c r="V23" i="2"/>
  <c r="Q23" i="3" s="1"/>
  <c r="I22" i="1"/>
  <c r="AA23" i="2" s="1"/>
  <c r="P24" i="3" s="1"/>
  <c r="I21" i="1"/>
  <c r="Z23" i="2" s="1"/>
  <c r="P23" i="3" s="1"/>
  <c r="F23" i="2"/>
  <c r="I23" i="2"/>
  <c r="L23" i="2"/>
  <c r="L23" i="4" s="1"/>
  <c r="O23" i="2"/>
  <c r="O23" i="4" s="1"/>
  <c r="R23" i="2"/>
  <c r="R23" i="4" s="1"/>
  <c r="D23" i="2"/>
  <c r="G23" i="2"/>
  <c r="J23" i="2"/>
  <c r="J23" i="4" s="1"/>
  <c r="M23" i="2"/>
  <c r="M23" i="4" s="1"/>
  <c r="P23" i="2"/>
  <c r="P23" i="4" s="1"/>
  <c r="V21" i="2"/>
  <c r="Q20" i="3" s="1"/>
  <c r="I19" i="1"/>
  <c r="Z21" i="2" s="1"/>
  <c r="P20" i="3" s="1"/>
  <c r="F21" i="2"/>
  <c r="I21" i="2"/>
  <c r="I21" i="4" s="1"/>
  <c r="L21" i="2"/>
  <c r="L21" i="4" s="1"/>
  <c r="O21" i="2"/>
  <c r="D21" i="2"/>
  <c r="G21" i="2"/>
  <c r="G21" i="4" s="1"/>
  <c r="J21" i="2"/>
  <c r="J21" i="4" s="1"/>
  <c r="M21" i="2"/>
  <c r="M21" i="4" s="1"/>
  <c r="V19" i="2"/>
  <c r="Q17" i="3" s="1"/>
  <c r="I18" i="1"/>
  <c r="AA19" i="2" s="1"/>
  <c r="P18" i="3" s="1"/>
  <c r="I17" i="1"/>
  <c r="Z19" i="2" s="1"/>
  <c r="P17" i="3" s="1"/>
  <c r="F19" i="2"/>
  <c r="F19" i="4" s="1"/>
  <c r="I19" i="2"/>
  <c r="I19" i="4" s="1"/>
  <c r="L19" i="2"/>
  <c r="L19" i="4" s="1"/>
  <c r="D19" i="2"/>
  <c r="G19" i="2"/>
  <c r="G19" i="4" s="1"/>
  <c r="J19" i="2"/>
  <c r="J19" i="4" s="1"/>
  <c r="V17" i="2"/>
  <c r="Q14" i="3" s="1"/>
  <c r="I16" i="1"/>
  <c r="AA17" i="2" s="1"/>
  <c r="P15" i="3" s="1"/>
  <c r="I15" i="1"/>
  <c r="Z17" i="2" s="1"/>
  <c r="P14" i="3" s="1"/>
  <c r="F17" i="2"/>
  <c r="I17" i="2"/>
  <c r="I17" i="4" s="1"/>
  <c r="V15" i="2"/>
  <c r="Q11" i="3" s="1"/>
  <c r="I14" i="1"/>
  <c r="AA15" i="2" s="1"/>
  <c r="P12" i="3" s="1"/>
  <c r="I13" i="1"/>
  <c r="Z15" i="2" s="1"/>
  <c r="P11" i="3" s="1"/>
  <c r="F15" i="2"/>
  <c r="Y15" i="2" s="1"/>
  <c r="O12" i="3" s="1"/>
  <c r="D15" i="2"/>
  <c r="X15" i="2" s="1"/>
  <c r="O11" i="3" s="1"/>
  <c r="I12" i="1"/>
  <c r="AA13" i="2" s="1"/>
  <c r="P9" i="3" s="1"/>
  <c r="H10" i="3"/>
  <c r="T10" i="3" s="1"/>
  <c r="H13" i="3"/>
  <c r="T13" i="3" s="1"/>
  <c r="Y15" i="4" s="1"/>
  <c r="H14" i="4"/>
  <c r="K14" i="4"/>
  <c r="N14" i="4"/>
  <c r="Q14" i="4"/>
  <c r="T14" i="4"/>
  <c r="H25" i="3"/>
  <c r="T25" i="3" s="1"/>
  <c r="Y23" i="4" s="1"/>
  <c r="F23" i="3"/>
  <c r="F24" i="3"/>
  <c r="G24" i="3"/>
  <c r="H23" i="3"/>
  <c r="G23" i="3"/>
  <c r="H22" i="3"/>
  <c r="T22" i="3" s="1"/>
  <c r="Y21" i="4" s="1"/>
  <c r="F20" i="3"/>
  <c r="F21" i="3"/>
  <c r="G21" i="3"/>
  <c r="H20" i="3"/>
  <c r="G20" i="3"/>
  <c r="H19" i="3"/>
  <c r="F17" i="3"/>
  <c r="F18" i="3"/>
  <c r="G18" i="3"/>
  <c r="H17" i="3"/>
  <c r="G17" i="3"/>
  <c r="H16" i="3"/>
  <c r="F14" i="3"/>
  <c r="F15" i="3"/>
  <c r="G15" i="3"/>
  <c r="H14" i="3"/>
  <c r="G14" i="3"/>
  <c r="F11" i="3"/>
  <c r="F13" i="3" s="1"/>
  <c r="F12" i="3"/>
  <c r="G12" i="3"/>
  <c r="H11" i="3"/>
  <c r="G11" i="3"/>
  <c r="F8" i="3"/>
  <c r="F9" i="3"/>
  <c r="R9" i="3" s="1"/>
  <c r="G9" i="3"/>
  <c r="H8" i="3"/>
  <c r="T8" i="3" s="1"/>
  <c r="G8" i="3"/>
  <c r="S8" i="3" s="1"/>
  <c r="I20" i="1"/>
  <c r="D17" i="2"/>
  <c r="Y24" i="4"/>
  <c r="Q24" i="4"/>
  <c r="N24" i="4"/>
  <c r="K24" i="4"/>
  <c r="H24" i="4"/>
  <c r="E24" i="4"/>
  <c r="Q23" i="4"/>
  <c r="N23" i="4"/>
  <c r="K23" i="4"/>
  <c r="I23" i="4"/>
  <c r="H23" i="4"/>
  <c r="G23" i="4"/>
  <c r="E23" i="4"/>
  <c r="D23" i="4"/>
  <c r="C23" i="4"/>
  <c r="T22" i="4"/>
  <c r="N22" i="4"/>
  <c r="K22" i="4"/>
  <c r="H22" i="4"/>
  <c r="E22" i="4"/>
  <c r="U21" i="4"/>
  <c r="T21" i="4"/>
  <c r="S21" i="4"/>
  <c r="O21" i="4"/>
  <c r="N21" i="4"/>
  <c r="K21" i="4"/>
  <c r="H21" i="4"/>
  <c r="E21" i="4"/>
  <c r="D21" i="4"/>
  <c r="C21" i="4"/>
  <c r="T20" i="4"/>
  <c r="Q20" i="4"/>
  <c r="K20" i="4"/>
  <c r="H20" i="4"/>
  <c r="E20" i="4"/>
  <c r="U19" i="4"/>
  <c r="T19" i="4"/>
  <c r="S19" i="4"/>
  <c r="R19" i="4"/>
  <c r="Q19" i="4"/>
  <c r="P19" i="4"/>
  <c r="K19" i="4"/>
  <c r="H19" i="4"/>
  <c r="E19" i="4"/>
  <c r="C19" i="4"/>
  <c r="T18" i="4"/>
  <c r="Q18" i="4"/>
  <c r="N18" i="4"/>
  <c r="H18" i="4"/>
  <c r="E18" i="4"/>
  <c r="U17" i="4"/>
  <c r="T17" i="4"/>
  <c r="S17" i="4"/>
  <c r="R17" i="4"/>
  <c r="Q17" i="4"/>
  <c r="P17" i="4"/>
  <c r="O17" i="4"/>
  <c r="M17" i="4"/>
  <c r="H17" i="4"/>
  <c r="E17" i="4"/>
  <c r="C17" i="4"/>
  <c r="T16" i="4"/>
  <c r="Q16" i="4"/>
  <c r="N16" i="4"/>
  <c r="K16" i="4"/>
  <c r="E16" i="4"/>
  <c r="U15" i="4"/>
  <c r="S15" i="4"/>
  <c r="R15" i="4"/>
  <c r="Q15" i="4"/>
  <c r="P15" i="4"/>
  <c r="O15" i="4"/>
  <c r="N15" i="4"/>
  <c r="M15" i="4"/>
  <c r="L15" i="4"/>
  <c r="K15" i="4"/>
  <c r="J15" i="4"/>
  <c r="E15" i="4"/>
  <c r="C15" i="4"/>
  <c r="U13" i="4"/>
  <c r="T13" i="4"/>
  <c r="S13" i="4"/>
  <c r="R13" i="4"/>
  <c r="P13" i="4"/>
  <c r="O13" i="4"/>
  <c r="N13" i="4"/>
  <c r="M13" i="4"/>
  <c r="L13" i="4"/>
  <c r="K13" i="4"/>
  <c r="J13" i="4"/>
  <c r="I13" i="4"/>
  <c r="G13" i="4"/>
  <c r="C13" i="4"/>
  <c r="D25" i="3"/>
  <c r="C25" i="3"/>
  <c r="B23" i="3"/>
  <c r="D22" i="3"/>
  <c r="C22" i="3"/>
  <c r="B20" i="3"/>
  <c r="T19" i="3"/>
  <c r="Y19" i="4" s="1"/>
  <c r="D19" i="3"/>
  <c r="C19" i="3"/>
  <c r="B17" i="3"/>
  <c r="D16" i="3"/>
  <c r="C16" i="3"/>
  <c r="B14" i="3"/>
  <c r="D13" i="3"/>
  <c r="C13" i="3"/>
  <c r="B11" i="3"/>
  <c r="D10" i="3"/>
  <c r="C10" i="3"/>
  <c r="B8" i="3"/>
  <c r="C23" i="2"/>
  <c r="C21" i="2"/>
  <c r="D19" i="4"/>
  <c r="C19" i="2"/>
  <c r="G17" i="2"/>
  <c r="G17" i="4" s="1"/>
  <c r="C17" i="2"/>
  <c r="C15" i="2"/>
  <c r="X14" i="2"/>
  <c r="C13" i="2"/>
  <c r="S9" i="3" l="1"/>
  <c r="AC13" i="4" s="1"/>
  <c r="G13" i="3"/>
  <c r="R10" i="3"/>
  <c r="F15" i="4"/>
  <c r="O13" i="3"/>
  <c r="P16" i="3"/>
  <c r="P13" i="3"/>
  <c r="P19" i="3"/>
  <c r="P10" i="3"/>
  <c r="P25" i="3"/>
  <c r="F16" i="3"/>
  <c r="S12" i="3"/>
  <c r="AC15" i="4" s="1"/>
  <c r="X17" i="2"/>
  <c r="O14" i="3" s="1"/>
  <c r="G10" i="3"/>
  <c r="T11" i="3"/>
  <c r="S24" i="3"/>
  <c r="AC23" i="4" s="1"/>
  <c r="J21" i="1"/>
  <c r="F10" i="3"/>
  <c r="G19" i="3"/>
  <c r="G25" i="3"/>
  <c r="Z13" i="4"/>
  <c r="W21" i="4"/>
  <c r="X21" i="4" s="1"/>
  <c r="F17" i="4"/>
  <c r="Y17" i="2"/>
  <c r="O15" i="3" s="1"/>
  <c r="R15" i="3" s="1"/>
  <c r="AA17" i="4" s="1"/>
  <c r="W19" i="4"/>
  <c r="X19" i="4" s="1"/>
  <c r="D17" i="4"/>
  <c r="AA13" i="4"/>
  <c r="R11" i="3"/>
  <c r="Z15" i="4" s="1"/>
  <c r="Y19" i="2"/>
  <c r="O18" i="3" s="1"/>
  <c r="X21" i="2"/>
  <c r="O20" i="3" s="1"/>
  <c r="F21" i="4"/>
  <c r="Y21" i="2"/>
  <c r="O21" i="3" s="1"/>
  <c r="X23" i="2"/>
  <c r="O23" i="3" s="1"/>
  <c r="X19" i="2"/>
  <c r="O17" i="3" s="1"/>
  <c r="F23" i="4"/>
  <c r="Y23" i="2"/>
  <c r="O24" i="3" s="1"/>
  <c r="F25" i="3"/>
  <c r="T16" i="3"/>
  <c r="Y17" i="4" s="1"/>
  <c r="F19" i="3"/>
  <c r="G16" i="3"/>
  <c r="G22" i="3"/>
  <c r="F22" i="3"/>
  <c r="AA21" i="2"/>
  <c r="P21" i="3" s="1"/>
  <c r="P22" i="3" s="1"/>
  <c r="J19" i="1"/>
  <c r="T17" i="3"/>
  <c r="J15" i="1"/>
  <c r="Y13" i="4"/>
  <c r="S15" i="3"/>
  <c r="AC17" i="4" s="1"/>
  <c r="J11" i="1"/>
  <c r="T20" i="3"/>
  <c r="J17" i="1"/>
  <c r="S11" i="3"/>
  <c r="T14" i="3"/>
  <c r="T23" i="3"/>
  <c r="Y22" i="4" s="1"/>
  <c r="W23" i="4"/>
  <c r="X23" i="4" s="1"/>
  <c r="W17" i="4"/>
  <c r="X17" i="4" s="1"/>
  <c r="W15" i="4"/>
  <c r="X15" i="4" s="1"/>
  <c r="W13" i="4"/>
  <c r="X13" i="4" s="1"/>
  <c r="J13" i="1"/>
  <c r="S23" i="3"/>
  <c r="Z24" i="2"/>
  <c r="Z20" i="2"/>
  <c r="Z18" i="2"/>
  <c r="D15" i="4"/>
  <c r="X16" i="2"/>
  <c r="R12" i="3"/>
  <c r="Z16" i="2"/>
  <c r="Z14" i="2"/>
  <c r="S10" i="3" l="1"/>
  <c r="O22" i="3"/>
  <c r="S21" i="3"/>
  <c r="AC21" i="4" s="1"/>
  <c r="Z22" i="2"/>
  <c r="O19" i="3"/>
  <c r="O16" i="3"/>
  <c r="O25" i="3"/>
  <c r="S13" i="3"/>
  <c r="Z14" i="4"/>
  <c r="X24" i="2"/>
  <c r="R23" i="3"/>
  <c r="Z23" i="4" s="1"/>
  <c r="R21" i="3"/>
  <c r="AA21" i="4" s="1"/>
  <c r="S18" i="3"/>
  <c r="AC19" i="4" s="1"/>
  <c r="AB15" i="4"/>
  <c r="AB16" i="4" s="1"/>
  <c r="X20" i="2"/>
  <c r="X22" i="2"/>
  <c r="X18" i="2"/>
  <c r="R18" i="3"/>
  <c r="S17" i="3"/>
  <c r="S20" i="3"/>
  <c r="S14" i="3"/>
  <c r="R14" i="3"/>
  <c r="AB13" i="4"/>
  <c r="AB14" i="4" s="1"/>
  <c r="R20" i="3" l="1"/>
  <c r="R17" i="3"/>
  <c r="Z19" i="4" s="1"/>
  <c r="R24" i="3"/>
  <c r="AA19" i="4"/>
  <c r="AB23" i="4"/>
  <c r="AB24" i="4" s="1"/>
  <c r="S25" i="3"/>
  <c r="S19" i="3"/>
  <c r="AB19" i="4"/>
  <c r="AB20" i="4" s="1"/>
  <c r="S22" i="3"/>
  <c r="AB21" i="4"/>
  <c r="AB22" i="4" s="1"/>
  <c r="R16" i="3"/>
  <c r="Z17" i="4"/>
  <c r="Z18" i="4" s="1"/>
  <c r="AB17" i="4"/>
  <c r="AB18" i="4" s="1"/>
  <c r="S16" i="3"/>
  <c r="AA15" i="4"/>
  <c r="Z16" i="4" s="1"/>
  <c r="R13" i="3"/>
  <c r="Z20" i="4" l="1"/>
  <c r="R19" i="3"/>
  <c r="Z21" i="4"/>
  <c r="Z22" i="4" s="1"/>
  <c r="R22" i="3"/>
  <c r="AA23" i="4"/>
  <c r="Z24" i="4" s="1"/>
  <c r="R25" i="3"/>
</calcChain>
</file>

<file path=xl/sharedStrings.xml><?xml version="1.0" encoding="utf-8"?>
<sst xmlns="http://schemas.openxmlformats.org/spreadsheetml/2006/main" count="146" uniqueCount="65">
  <si>
    <t>№</t>
  </si>
  <si>
    <t>КОМАНДЫ</t>
  </si>
  <si>
    <t>Место</t>
  </si>
  <si>
    <t>Главный судья, НСВК</t>
  </si>
  <si>
    <t>Соотн. мячей</t>
  </si>
  <si>
    <t>Очки</t>
  </si>
  <si>
    <t>1-й день</t>
  </si>
  <si>
    <t>2-й день</t>
  </si>
  <si>
    <t>3-й день</t>
  </si>
  <si>
    <t>4-й день</t>
  </si>
  <si>
    <t>5-й день</t>
  </si>
  <si>
    <t>ИТОГО</t>
  </si>
  <si>
    <t>Коэффиц.</t>
  </si>
  <si>
    <t>Соотн. партий</t>
  </si>
  <si>
    <t xml:space="preserve">КОМИТЕТ ПО ДЕЛАМ СПОРТА И ФИЗИЧЕСКОЙ КУЛЬТУРЫ </t>
  </si>
  <si>
    <t>МИНИСТЕРСТВА  КУЛЬТУРЫ  И  СПОРТА  РЕСПУБЛИКИ  КАЗАХСТАН</t>
  </si>
  <si>
    <t>Т А Б Л И Ц А    Р Е З У Л Ь Т А Т О В</t>
  </si>
  <si>
    <t>Кол. побед</t>
  </si>
  <si>
    <t>ДВИЖЕНИЕ  ПО  ТУРАМ</t>
  </si>
  <si>
    <t>Команды</t>
  </si>
  <si>
    <t>I тур</t>
  </si>
  <si>
    <t>II тур</t>
  </si>
  <si>
    <t>III тур</t>
  </si>
  <si>
    <t>IV тур</t>
  </si>
  <si>
    <t>V тур</t>
  </si>
  <si>
    <t>ИТОГИ</t>
  </si>
  <si>
    <t>соотнош.</t>
  </si>
  <si>
    <t>очки</t>
  </si>
  <si>
    <t>место</t>
  </si>
  <si>
    <t>парт.  мячей</t>
  </si>
  <si>
    <t>кол</t>
  </si>
  <si>
    <t>парт. мячей</t>
  </si>
  <si>
    <t>коэффиц.</t>
  </si>
  <si>
    <t>побед</t>
  </si>
  <si>
    <t>Соотнош. мячей</t>
  </si>
  <si>
    <t>Кол побед</t>
  </si>
  <si>
    <t xml:space="preserve">КАЗАХСТАНСКАЯ ФЕДЕРАЦИЯ  ВОЛЕЙБОЛА  </t>
  </si>
  <si>
    <t>НАЦИОНАЛЬНЫЙ ОЛИМПИЙСКИЙ КОМИТЕТ</t>
  </si>
  <si>
    <t>«ТАРАЗ»                                       г.Тараз</t>
  </si>
  <si>
    <t>«КОСТАНАЙ»                                              г.Костанай</t>
  </si>
  <si>
    <t>г.Уральск</t>
  </si>
  <si>
    <t>«КАЗЫГУРТ»                                      г.Шымкент</t>
  </si>
  <si>
    <t>«GRACIA-КZ»                                   г.Уральск</t>
  </si>
  <si>
    <t>г. Тараз</t>
  </si>
  <si>
    <t>10-17.11.2020</t>
  </si>
  <si>
    <t>10-17.12.2020</t>
  </si>
  <si>
    <t xml:space="preserve">    Главный секретарь, 1-кат.</t>
  </si>
  <si>
    <t xml:space="preserve">«ХРОМТАУ»                                г.Хромтау </t>
  </si>
  <si>
    <t>"МЕТАЛЛУРГ"                                              г. Темиртау Карагандинская обл.</t>
  </si>
  <si>
    <t>:</t>
  </si>
  <si>
    <t>10-16.02.2021 г.</t>
  </si>
  <si>
    <t>Подсчёт  коэффициентов  соотношений  мячей 5-го тура</t>
  </si>
  <si>
    <t>5-го тура 29-го чемпионата РК по волейболу  среди женских команд Высшей Лиги</t>
  </si>
  <si>
    <t>14-20.04.2021 г.</t>
  </si>
  <si>
    <t>Очки  4-х туров</t>
  </si>
  <si>
    <t>Очки   5-го тура</t>
  </si>
  <si>
    <t>Очки    5-и туров</t>
  </si>
  <si>
    <t>10-17.03.2021 г.</t>
  </si>
  <si>
    <t>г.Тараз</t>
  </si>
  <si>
    <t>г. Костанай</t>
  </si>
  <si>
    <t>5-и тура 29-го чемпионата РК по волейболу  среди женских команд Высшей Лиги</t>
  </si>
  <si>
    <t>А. Калиев</t>
  </si>
  <si>
    <t>Главный секретарь, МА</t>
  </si>
  <si>
    <t>Н. Омирзак</t>
  </si>
  <si>
    <t>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</si>
</sst>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6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</fills>
  <borders count="6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3">
    <xf numFmtId="0" fontId="0" fillId="0" borderId="0" xfId="0"/>
    <xf numFmtId="0" fontId="6" fillId="0" borderId="0" xfId="0" applyFont="1"/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6" fillId="0" borderId="0" xfId="0" applyFont="1" applyAlignment="1"/>
    <xf numFmtId="0" fontId="7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/>
    <xf numFmtId="0" fontId="9" fillId="0" borderId="0" xfId="0" applyFont="1" applyAlignment="1">
      <alignment wrapText="1"/>
    </xf>
    <xf numFmtId="0" fontId="1" fillId="2" borderId="9" xfId="0" applyFont="1" applyFill="1" applyBorder="1" applyAlignment="1">
      <alignment horizontal="center" vertical="center" wrapText="1"/>
    </xf>
    <xf numFmtId="0" fontId="11" fillId="0" borderId="0" xfId="0" applyFont="1"/>
    <xf numFmtId="0" fontId="1" fillId="0" borderId="0" xfId="0" applyFont="1" applyAlignment="1">
      <alignment horizontal="center"/>
    </xf>
    <xf numFmtId="0" fontId="9" fillId="0" borderId="10" xfId="0" applyFont="1" applyBorder="1" applyAlignment="1"/>
    <xf numFmtId="0" fontId="11" fillId="0" borderId="11" xfId="0" applyFont="1" applyBorder="1" applyAlignment="1"/>
    <xf numFmtId="0" fontId="9" fillId="0" borderId="12" xfId="0" applyFont="1" applyBorder="1" applyAlignment="1"/>
    <xf numFmtId="0" fontId="11" fillId="0" borderId="10" xfId="0" applyFont="1" applyBorder="1" applyAlignment="1"/>
    <xf numFmtId="0" fontId="11" fillId="0" borderId="12" xfId="0" applyFont="1" applyBorder="1" applyAlignment="1"/>
    <xf numFmtId="0" fontId="11" fillId="0" borderId="13" xfId="0" applyFont="1" applyBorder="1" applyAlignment="1">
      <alignment vertical="center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11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left"/>
    </xf>
    <xf numFmtId="0" fontId="11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6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49" fontId="5" fillId="0" borderId="0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1" fillId="0" borderId="11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31" xfId="0" applyNumberFormat="1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5" fillId="2" borderId="3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49" fontId="5" fillId="2" borderId="34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9" fillId="0" borderId="0" xfId="0" applyFont="1" applyAlignment="1"/>
    <xf numFmtId="0" fontId="11" fillId="0" borderId="32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36" xfId="0" applyNumberFormat="1" applyFont="1" applyBorder="1" applyAlignment="1">
      <alignment horizontal="center" vertical="center"/>
    </xf>
    <xf numFmtId="0" fontId="9" fillId="0" borderId="23" xfId="0" applyNumberFormat="1" applyFont="1" applyBorder="1"/>
    <xf numFmtId="49" fontId="14" fillId="3" borderId="1" xfId="0" applyNumberFormat="1" applyFont="1" applyFill="1" applyBorder="1" applyAlignment="1">
      <alignment horizontal="center" vertical="center"/>
    </xf>
    <xf numFmtId="49" fontId="14" fillId="3" borderId="36" xfId="0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36" xfId="0" applyNumberFormat="1" applyFont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49" fontId="14" fillId="3" borderId="36" xfId="0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11" fillId="0" borderId="44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9" fillId="0" borderId="41" xfId="0" applyFont="1" applyBorder="1" applyAlignment="1">
      <alignment horizontal="left"/>
    </xf>
    <xf numFmtId="49" fontId="5" fillId="2" borderId="37" xfId="0" applyNumberFormat="1" applyFont="1" applyFill="1" applyBorder="1" applyAlignment="1">
      <alignment horizontal="center" vertical="center" wrapText="1"/>
    </xf>
    <xf numFmtId="49" fontId="5" fillId="2" borderId="46" xfId="0" applyNumberFormat="1" applyFont="1" applyFill="1" applyBorder="1" applyAlignment="1">
      <alignment horizontal="center" vertical="center" wrapText="1"/>
    </xf>
    <xf numFmtId="49" fontId="5" fillId="2" borderId="47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49" fontId="5" fillId="2" borderId="48" xfId="0" applyNumberFormat="1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" fillId="0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49" xfId="0" applyNumberFormat="1" applyFont="1" applyFill="1" applyBorder="1" applyAlignment="1">
      <alignment horizontal="center" vertical="center" wrapText="1"/>
    </xf>
    <xf numFmtId="0" fontId="1" fillId="0" borderId="48" xfId="0" applyFont="1" applyBorder="1" applyAlignment="1">
      <alignment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0" xfId="0" applyFont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/>
    </xf>
    <xf numFmtId="0" fontId="9" fillId="0" borderId="37" xfId="0" applyFont="1" applyFill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38" xfId="0" applyFont="1" applyFill="1" applyBorder="1" applyAlignment="1">
      <alignment horizontal="center"/>
    </xf>
    <xf numFmtId="0" fontId="9" fillId="0" borderId="39" xfId="0" applyFont="1" applyFill="1" applyBorder="1" applyAlignment="1">
      <alignment horizontal="center"/>
    </xf>
    <xf numFmtId="0" fontId="9" fillId="0" borderId="40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45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0" xfId="0" applyNumberFormat="1" applyFont="1"/>
    <xf numFmtId="0" fontId="9" fillId="0" borderId="10" xfId="0" applyNumberFormat="1" applyFont="1" applyBorder="1" applyAlignment="1"/>
    <xf numFmtId="0" fontId="11" fillId="0" borderId="11" xfId="0" applyNumberFormat="1" applyFont="1" applyBorder="1" applyAlignment="1"/>
    <xf numFmtId="0" fontId="9" fillId="0" borderId="12" xfId="0" applyNumberFormat="1" applyFont="1" applyBorder="1" applyAlignment="1"/>
    <xf numFmtId="0" fontId="11" fillId="0" borderId="13" xfId="0" applyNumberFormat="1" applyFont="1" applyBorder="1" applyAlignment="1">
      <alignment vertical="center"/>
    </xf>
    <xf numFmtId="0" fontId="9" fillId="0" borderId="14" xfId="0" applyNumberFormat="1" applyFont="1" applyBorder="1" applyAlignment="1">
      <alignment horizontal="left"/>
    </xf>
    <xf numFmtId="0" fontId="9" fillId="0" borderId="18" xfId="0" applyNumberFormat="1" applyFont="1" applyBorder="1" applyAlignment="1">
      <alignment horizontal="left"/>
    </xf>
    <xf numFmtId="0" fontId="11" fillId="0" borderId="16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11" fillId="0" borderId="29" xfId="0" applyNumberFormat="1" applyFont="1" applyBorder="1" applyAlignment="1">
      <alignment horizontal="center" vertical="center"/>
    </xf>
    <xf numFmtId="0" fontId="9" fillId="0" borderId="20" xfId="0" applyNumberFormat="1" applyFont="1" applyBorder="1" applyAlignment="1">
      <alignment horizontal="center" vertical="center"/>
    </xf>
    <xf numFmtId="0" fontId="9" fillId="0" borderId="22" xfId="0" applyNumberFormat="1" applyFont="1" applyBorder="1" applyAlignment="1">
      <alignment horizontal="center" vertical="center"/>
    </xf>
    <xf numFmtId="0" fontId="9" fillId="0" borderId="21" xfId="0" applyNumberFormat="1" applyFont="1" applyBorder="1" applyAlignment="1">
      <alignment horizontal="center" vertical="center"/>
    </xf>
    <xf numFmtId="0" fontId="9" fillId="0" borderId="31" xfId="0" applyNumberFormat="1" applyFont="1" applyBorder="1"/>
    <xf numFmtId="0" fontId="5" fillId="0" borderId="35" xfId="0" applyNumberFormat="1" applyFont="1" applyBorder="1" applyAlignment="1">
      <alignment horizontal="center" vertical="center"/>
    </xf>
    <xf numFmtId="0" fontId="9" fillId="0" borderId="25" xfId="0" applyNumberFormat="1" applyFont="1" applyBorder="1" applyAlignment="1">
      <alignment horizontal="center" vertical="center"/>
    </xf>
    <xf numFmtId="0" fontId="9" fillId="0" borderId="30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9" fillId="0" borderId="55" xfId="0" applyNumberFormat="1" applyFont="1" applyBorder="1" applyAlignment="1">
      <alignment horizontal="center" vertical="center"/>
    </xf>
    <xf numFmtId="164" fontId="9" fillId="0" borderId="38" xfId="0" applyNumberFormat="1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11" fillId="0" borderId="55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wrapText="1"/>
    </xf>
    <xf numFmtId="0" fontId="11" fillId="0" borderId="26" xfId="0" applyFont="1" applyBorder="1" applyAlignment="1">
      <alignment horizontal="left" wrapText="1"/>
    </xf>
    <xf numFmtId="0" fontId="1" fillId="0" borderId="56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164" fontId="1" fillId="0" borderId="58" xfId="0" applyNumberFormat="1" applyFont="1" applyBorder="1" applyAlignment="1">
      <alignment horizontal="center" vertical="center" wrapText="1"/>
    </xf>
    <xf numFmtId="164" fontId="1" fillId="0" borderId="59" xfId="0" applyNumberFormat="1" applyFont="1" applyBorder="1" applyAlignment="1">
      <alignment horizontal="center" vertical="center" wrapText="1"/>
    </xf>
    <xf numFmtId="164" fontId="1" fillId="0" borderId="57" xfId="0" applyNumberFormat="1" applyFont="1" applyFill="1" applyBorder="1" applyAlignment="1">
      <alignment horizontal="center" vertical="center" wrapText="1"/>
    </xf>
    <xf numFmtId="164" fontId="1" fillId="0" borderId="33" xfId="0" applyNumberFormat="1" applyFont="1" applyFill="1" applyBorder="1" applyAlignment="1">
      <alignment horizontal="center" vertical="center" wrapText="1"/>
    </xf>
    <xf numFmtId="164" fontId="1" fillId="0" borderId="54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52" xfId="0" applyNumberFormat="1" applyFont="1" applyBorder="1" applyAlignment="1">
      <alignment horizontal="center" vertical="center" wrapText="1"/>
    </xf>
    <xf numFmtId="164" fontId="1" fillId="0" borderId="33" xfId="0" applyNumberFormat="1" applyFont="1" applyBorder="1" applyAlignment="1">
      <alignment horizontal="center" vertical="center" wrapText="1"/>
    </xf>
    <xf numFmtId="164" fontId="1" fillId="0" borderId="51" xfId="0" applyNumberFormat="1" applyFont="1" applyBorder="1" applyAlignment="1">
      <alignment horizontal="center" vertical="center" wrapText="1"/>
    </xf>
    <xf numFmtId="164" fontId="1" fillId="0" borderId="57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164" fontId="1" fillId="0" borderId="53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3" fillId="0" borderId="55" xfId="0" applyNumberFormat="1" applyFont="1" applyBorder="1" applyAlignment="1">
      <alignment horizontal="center" vertical="center"/>
    </xf>
    <xf numFmtId="0" fontId="13" fillId="0" borderId="40" xfId="0" applyNumberFormat="1" applyFont="1" applyBorder="1" applyAlignment="1">
      <alignment horizontal="center" vertical="center"/>
    </xf>
    <xf numFmtId="0" fontId="13" fillId="0" borderId="38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5" fillId="0" borderId="61" xfId="0" applyNumberFormat="1" applyFont="1" applyBorder="1" applyAlignment="1">
      <alignment horizontal="center" vertical="center"/>
    </xf>
    <xf numFmtId="0" fontId="5" fillId="0" borderId="24" xfId="0" applyNumberFormat="1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center"/>
    </xf>
    <xf numFmtId="0" fontId="9" fillId="0" borderId="17" xfId="0" applyNumberFormat="1" applyFont="1" applyBorder="1" applyAlignment="1">
      <alignment horizontal="center"/>
    </xf>
    <xf numFmtId="0" fontId="9" fillId="0" borderId="37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/>
    </xf>
    <xf numFmtId="0" fontId="11" fillId="0" borderId="10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12" xfId="0" applyNumberFormat="1" applyFont="1" applyBorder="1" applyAlignment="1">
      <alignment horizontal="center" vertical="center"/>
    </xf>
    <xf numFmtId="0" fontId="11" fillId="0" borderId="41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11" fillId="0" borderId="24" xfId="0" applyNumberFormat="1" applyFont="1" applyBorder="1" applyAlignment="1">
      <alignment horizontal="center" vertical="center"/>
    </xf>
    <xf numFmtId="0" fontId="11" fillId="0" borderId="39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26" xfId="0" applyNumberFormat="1" applyFont="1" applyBorder="1" applyAlignment="1">
      <alignment horizontal="center" vertical="center"/>
    </xf>
    <xf numFmtId="0" fontId="11" fillId="0" borderId="41" xfId="0" applyNumberFormat="1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center" vertical="center" wrapText="1"/>
    </xf>
    <xf numFmtId="0" fontId="11" fillId="0" borderId="24" xfId="0" applyNumberFormat="1" applyFont="1" applyBorder="1" applyAlignment="1">
      <alignment horizontal="center" vertical="center" wrapText="1"/>
    </xf>
    <xf numFmtId="0" fontId="9" fillId="0" borderId="41" xfId="0" applyNumberFormat="1" applyFont="1" applyBorder="1" applyAlignment="1">
      <alignment horizontal="center" vertical="center"/>
    </xf>
    <xf numFmtId="0" fontId="9" fillId="0" borderId="17" xfId="0" applyNumberFormat="1" applyFont="1" applyBorder="1" applyAlignment="1">
      <alignment horizontal="center" vertical="center"/>
    </xf>
    <xf numFmtId="0" fontId="11" fillId="0" borderId="29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0" fontId="5" fillId="0" borderId="60" xfId="0" applyNumberFormat="1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49" fontId="5" fillId="2" borderId="37" xfId="0" applyNumberFormat="1" applyFont="1" applyFill="1" applyBorder="1" applyAlignment="1">
      <alignment horizontal="center" vertical="center" wrapText="1"/>
    </xf>
    <xf numFmtId="49" fontId="5" fillId="2" borderId="67" xfId="0" applyNumberFormat="1" applyFont="1" applyFill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164" fontId="14" fillId="0" borderId="39" xfId="0" applyNumberFormat="1" applyFont="1" applyBorder="1" applyAlignment="1">
      <alignment horizontal="center" vertical="center"/>
    </xf>
    <xf numFmtId="164" fontId="14" fillId="0" borderId="26" xfId="0" applyNumberFormat="1" applyFont="1" applyBorder="1" applyAlignment="1">
      <alignment horizontal="center" vertical="center"/>
    </xf>
    <xf numFmtId="49" fontId="3" fillId="0" borderId="55" xfId="0" applyNumberFormat="1" applyFont="1" applyBorder="1" applyAlignment="1">
      <alignment horizontal="center" vertical="center"/>
    </xf>
    <xf numFmtId="2" fontId="14" fillId="0" borderId="39" xfId="0" applyNumberFormat="1" applyFont="1" applyBorder="1" applyAlignment="1">
      <alignment horizontal="center" vertical="center"/>
    </xf>
    <xf numFmtId="2" fontId="14" fillId="0" borderId="26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57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54" xfId="0" applyNumberFormat="1" applyFont="1" applyFill="1" applyBorder="1" applyAlignment="1">
      <alignment horizontal="center" vertical="center" wrapText="1"/>
    </xf>
    <xf numFmtId="49" fontId="3" fillId="0" borderId="38" xfId="0" applyNumberFormat="1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12</xdr:row>
      <xdr:rowOff>57150</xdr:rowOff>
    </xdr:from>
    <xdr:to>
      <xdr:col>5</xdr:col>
      <xdr:colOff>142875</xdr:colOff>
      <xdr:row>13</xdr:row>
      <xdr:rowOff>209550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24150" y="29146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28575</xdr:colOff>
      <xdr:row>14</xdr:row>
      <xdr:rowOff>57150</xdr:rowOff>
    </xdr:from>
    <xdr:to>
      <xdr:col>8</xdr:col>
      <xdr:colOff>142875</xdr:colOff>
      <xdr:row>15</xdr:row>
      <xdr:rowOff>209550</xdr:rowOff>
    </xdr:to>
    <xdr:pic>
      <xdr:nvPicPr>
        <xdr:cNvPr id="10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67075" y="34861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</xdr:colOff>
      <xdr:row>16</xdr:row>
      <xdr:rowOff>57150</xdr:rowOff>
    </xdr:from>
    <xdr:to>
      <xdr:col>11</xdr:col>
      <xdr:colOff>142875</xdr:colOff>
      <xdr:row>17</xdr:row>
      <xdr:rowOff>209550</xdr:rowOff>
    </xdr:to>
    <xdr:pic>
      <xdr:nvPicPr>
        <xdr:cNvPr id="10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0" y="40576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28575</xdr:colOff>
      <xdr:row>18</xdr:row>
      <xdr:rowOff>57150</xdr:rowOff>
    </xdr:from>
    <xdr:to>
      <xdr:col>14</xdr:col>
      <xdr:colOff>142875</xdr:colOff>
      <xdr:row>19</xdr:row>
      <xdr:rowOff>209550</xdr:rowOff>
    </xdr:to>
    <xdr:pic>
      <xdr:nvPicPr>
        <xdr:cNvPr id="10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52925" y="46291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28575</xdr:colOff>
      <xdr:row>20</xdr:row>
      <xdr:rowOff>57150</xdr:rowOff>
    </xdr:from>
    <xdr:to>
      <xdr:col>17</xdr:col>
      <xdr:colOff>142875</xdr:colOff>
      <xdr:row>21</xdr:row>
      <xdr:rowOff>209550</xdr:rowOff>
    </xdr:to>
    <xdr:pic>
      <xdr:nvPicPr>
        <xdr:cNvPr id="10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52006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28575</xdr:colOff>
      <xdr:row>22</xdr:row>
      <xdr:rowOff>57150</xdr:rowOff>
    </xdr:from>
    <xdr:to>
      <xdr:col>20</xdr:col>
      <xdr:colOff>142875</xdr:colOff>
      <xdr:row>23</xdr:row>
      <xdr:rowOff>209550</xdr:rowOff>
    </xdr:to>
    <xdr:pic>
      <xdr:nvPicPr>
        <xdr:cNvPr id="10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38775" y="57721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12</xdr:row>
      <xdr:rowOff>57150</xdr:rowOff>
    </xdr:from>
    <xdr:to>
      <xdr:col>5</xdr:col>
      <xdr:colOff>123825</xdr:colOff>
      <xdr:row>13</xdr:row>
      <xdr:rowOff>209550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05075" y="30384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19050</xdr:colOff>
      <xdr:row>14</xdr:row>
      <xdr:rowOff>57150</xdr:rowOff>
    </xdr:from>
    <xdr:to>
      <xdr:col>8</xdr:col>
      <xdr:colOff>123825</xdr:colOff>
      <xdr:row>15</xdr:row>
      <xdr:rowOff>209550</xdr:rowOff>
    </xdr:to>
    <xdr:pic>
      <xdr:nvPicPr>
        <xdr:cNvPr id="20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36099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16</xdr:row>
      <xdr:rowOff>57150</xdr:rowOff>
    </xdr:from>
    <xdr:to>
      <xdr:col>11</xdr:col>
      <xdr:colOff>123825</xdr:colOff>
      <xdr:row>17</xdr:row>
      <xdr:rowOff>209550</xdr:rowOff>
    </xdr:to>
    <xdr:pic>
      <xdr:nvPicPr>
        <xdr:cNvPr id="20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19475" y="41814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18</xdr:row>
      <xdr:rowOff>57150</xdr:rowOff>
    </xdr:from>
    <xdr:to>
      <xdr:col>14</xdr:col>
      <xdr:colOff>123825</xdr:colOff>
      <xdr:row>19</xdr:row>
      <xdr:rowOff>209550</xdr:rowOff>
    </xdr:to>
    <xdr:pic>
      <xdr:nvPicPr>
        <xdr:cNvPr id="20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76675" y="47529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19050</xdr:colOff>
      <xdr:row>20</xdr:row>
      <xdr:rowOff>57150</xdr:rowOff>
    </xdr:from>
    <xdr:to>
      <xdr:col>17</xdr:col>
      <xdr:colOff>123825</xdr:colOff>
      <xdr:row>21</xdr:row>
      <xdr:rowOff>209550</xdr:rowOff>
    </xdr:to>
    <xdr:pic>
      <xdr:nvPicPr>
        <xdr:cNvPr id="20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33875" y="53244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19050</xdr:colOff>
      <xdr:row>22</xdr:row>
      <xdr:rowOff>57150</xdr:rowOff>
    </xdr:from>
    <xdr:to>
      <xdr:col>20</xdr:col>
      <xdr:colOff>123825</xdr:colOff>
      <xdr:row>23</xdr:row>
      <xdr:rowOff>209550</xdr:rowOff>
    </xdr:to>
    <xdr:pic>
      <xdr:nvPicPr>
        <xdr:cNvPr id="20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91075" y="58959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1;&#1072;&#1081;&#1073;&#1077;&#1097;&#1077;/AppData/Roaming/Microsoft/Excel/&#1074;&#1099;&#1096;&#1082;&#1072;%20&#1078;&#1077;&#1085;%202%20&#1090;&#1091;&#1088;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4;&#1099;&#1096;&#1082;&#1072;%20&#1078;&#1077;&#1085;%203%20&#1090;&#1091;&#108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4;&#1099;&#1096;&#1082;&#1072;%20&#1078;&#1077;&#1085;%204%20&#1090;&#1091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</sheetNames>
    <sheetDataSet>
      <sheetData sheetId="0"/>
      <sheetData sheetId="1">
        <row r="13">
          <cell r="V13">
            <v>7</v>
          </cell>
          <cell r="W13">
            <v>3</v>
          </cell>
          <cell r="X13">
            <v>10</v>
          </cell>
          <cell r="Y13">
            <v>10</v>
          </cell>
          <cell r="Z13">
            <v>397</v>
          </cell>
          <cell r="AA13">
            <v>405</v>
          </cell>
        </row>
        <row r="15">
          <cell r="V15">
            <v>13</v>
          </cell>
          <cell r="W15">
            <v>4</v>
          </cell>
          <cell r="X15">
            <v>14</v>
          </cell>
          <cell r="Y15">
            <v>3</v>
          </cell>
          <cell r="Z15">
            <v>409</v>
          </cell>
          <cell r="AA15">
            <v>318</v>
          </cell>
        </row>
        <row r="17">
          <cell r="V17">
            <v>12</v>
          </cell>
          <cell r="W17">
            <v>4</v>
          </cell>
          <cell r="X17">
            <v>12</v>
          </cell>
          <cell r="Y17">
            <v>5</v>
          </cell>
          <cell r="Z17">
            <v>397</v>
          </cell>
          <cell r="AA17">
            <v>312</v>
          </cell>
        </row>
        <row r="19">
          <cell r="V19">
            <v>9</v>
          </cell>
          <cell r="W19">
            <v>3</v>
          </cell>
          <cell r="X19">
            <v>12</v>
          </cell>
          <cell r="Y19">
            <v>9</v>
          </cell>
          <cell r="Z19">
            <v>488</v>
          </cell>
          <cell r="AA19">
            <v>435</v>
          </cell>
        </row>
        <row r="21">
          <cell r="V21">
            <v>0</v>
          </cell>
          <cell r="W21">
            <v>0</v>
          </cell>
          <cell r="X21">
            <v>0</v>
          </cell>
          <cell r="Y21">
            <v>15</v>
          </cell>
          <cell r="Z21">
            <v>237</v>
          </cell>
          <cell r="AA21">
            <v>375</v>
          </cell>
        </row>
        <row r="23">
          <cell r="V23">
            <v>4</v>
          </cell>
          <cell r="W23">
            <v>1</v>
          </cell>
          <cell r="X23">
            <v>6</v>
          </cell>
          <cell r="Y23">
            <v>12</v>
          </cell>
          <cell r="Z23">
            <v>317</v>
          </cell>
          <cell r="AA23">
            <v>400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</sheetNames>
    <sheetDataSet>
      <sheetData sheetId="0"/>
      <sheetData sheetId="1"/>
      <sheetData sheetId="2">
        <row r="8">
          <cell r="I8">
            <v>15</v>
          </cell>
          <cell r="J8">
            <v>464</v>
          </cell>
          <cell r="K8">
            <v>14</v>
          </cell>
        </row>
        <row r="9">
          <cell r="I9">
            <v>5</v>
          </cell>
          <cell r="J9">
            <v>381</v>
          </cell>
        </row>
        <row r="10">
          <cell r="I10">
            <v>3</v>
          </cell>
          <cell r="J10">
            <v>1.2178477690288714</v>
          </cell>
          <cell r="K10">
            <v>5</v>
          </cell>
        </row>
        <row r="11">
          <cell r="I11">
            <v>14</v>
          </cell>
          <cell r="J11">
            <v>444</v>
          </cell>
          <cell r="K11">
            <v>12</v>
          </cell>
        </row>
        <row r="12">
          <cell r="I12">
            <v>6</v>
          </cell>
          <cell r="J12">
            <v>387</v>
          </cell>
        </row>
        <row r="13">
          <cell r="I13">
            <v>2.3333333333333335</v>
          </cell>
          <cell r="J13">
            <v>1.1472868217054264</v>
          </cell>
          <cell r="K13">
            <v>4</v>
          </cell>
        </row>
        <row r="14">
          <cell r="I14">
            <v>11</v>
          </cell>
          <cell r="J14">
            <v>409</v>
          </cell>
          <cell r="K14">
            <v>9</v>
          </cell>
        </row>
        <row r="15">
          <cell r="I15">
            <v>6</v>
          </cell>
          <cell r="J15">
            <v>350</v>
          </cell>
        </row>
        <row r="16">
          <cell r="I16">
            <v>1.8333333333333333</v>
          </cell>
          <cell r="J16">
            <v>1.1685714285714286</v>
          </cell>
          <cell r="K16">
            <v>3</v>
          </cell>
        </row>
        <row r="17">
          <cell r="I17">
            <v>9</v>
          </cell>
          <cell r="J17">
            <v>382</v>
          </cell>
          <cell r="K17">
            <v>7</v>
          </cell>
        </row>
        <row r="18">
          <cell r="I18">
            <v>9</v>
          </cell>
          <cell r="J18">
            <v>380</v>
          </cell>
        </row>
        <row r="19">
          <cell r="I19">
            <v>1</v>
          </cell>
          <cell r="J19">
            <v>1.0052631578947369</v>
          </cell>
          <cell r="K19">
            <v>2</v>
          </cell>
        </row>
        <row r="20">
          <cell r="I20">
            <v>4</v>
          </cell>
          <cell r="J20">
            <v>340</v>
          </cell>
          <cell r="K20">
            <v>2</v>
          </cell>
        </row>
        <row r="21">
          <cell r="I21">
            <v>14</v>
          </cell>
          <cell r="J21">
            <v>425</v>
          </cell>
        </row>
        <row r="22">
          <cell r="I22">
            <v>0.2857142857142857</v>
          </cell>
          <cell r="J22">
            <v>0.8</v>
          </cell>
          <cell r="K22">
            <v>1</v>
          </cell>
        </row>
        <row r="23">
          <cell r="I23">
            <v>2</v>
          </cell>
          <cell r="J23">
            <v>297</v>
          </cell>
          <cell r="K23">
            <v>1</v>
          </cell>
        </row>
        <row r="24">
          <cell r="I24">
            <v>15</v>
          </cell>
          <cell r="J24">
            <v>413</v>
          </cell>
        </row>
        <row r="25">
          <cell r="I25">
            <v>0.13333333333333333</v>
          </cell>
          <cell r="J25">
            <v>0.71912832929782078</v>
          </cell>
          <cell r="K25">
            <v>0</v>
          </cell>
        </row>
      </sheetData>
      <sheetData sheetId="3">
        <row r="13">
          <cell r="X13">
            <v>30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</sheetNames>
    <sheetDataSet>
      <sheetData sheetId="0"/>
      <sheetData sheetId="1">
        <row r="13">
          <cell r="V13">
            <v>15</v>
          </cell>
          <cell r="W13">
            <v>5</v>
          </cell>
          <cell r="X13">
            <v>15</v>
          </cell>
          <cell r="Y13">
            <v>1</v>
          </cell>
          <cell r="Z13">
            <v>399</v>
          </cell>
          <cell r="AA13">
            <v>263</v>
          </cell>
        </row>
        <row r="15">
          <cell r="V15">
            <v>9</v>
          </cell>
          <cell r="W15">
            <v>3</v>
          </cell>
          <cell r="X15">
            <v>9</v>
          </cell>
          <cell r="Y15">
            <v>7</v>
          </cell>
          <cell r="Z15">
            <v>360</v>
          </cell>
          <cell r="AA15">
            <v>313</v>
          </cell>
        </row>
        <row r="17">
          <cell r="V17">
            <v>11</v>
          </cell>
          <cell r="W17">
            <v>4</v>
          </cell>
          <cell r="X17">
            <v>13</v>
          </cell>
          <cell r="Y17">
            <v>5</v>
          </cell>
          <cell r="Z17">
            <v>425</v>
          </cell>
          <cell r="AA17">
            <v>350</v>
          </cell>
        </row>
        <row r="19">
          <cell r="V19">
            <v>7</v>
          </cell>
          <cell r="W19">
            <v>2</v>
          </cell>
          <cell r="X19">
            <v>9</v>
          </cell>
          <cell r="Y19">
            <v>9</v>
          </cell>
          <cell r="Z19">
            <v>372</v>
          </cell>
          <cell r="AA19">
            <v>395</v>
          </cell>
        </row>
        <row r="21">
          <cell r="V21">
            <v>0</v>
          </cell>
          <cell r="W21">
            <v>0</v>
          </cell>
          <cell r="X21">
            <v>0</v>
          </cell>
          <cell r="Y21">
            <v>15</v>
          </cell>
          <cell r="Z21">
            <v>176</v>
          </cell>
          <cell r="AA21">
            <v>375</v>
          </cell>
        </row>
        <row r="23">
          <cell r="V23">
            <v>3</v>
          </cell>
          <cell r="W23">
            <v>1</v>
          </cell>
          <cell r="X23">
            <v>3</v>
          </cell>
          <cell r="Y23">
            <v>12</v>
          </cell>
          <cell r="Z23">
            <v>264</v>
          </cell>
          <cell r="AA23">
            <v>300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Изящная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topLeftCell="A7" zoomScale="90" zoomScaleNormal="90" workbookViewId="0">
      <selection activeCell="H18" sqref="H18"/>
    </sheetView>
  </sheetViews>
  <sheetFormatPr defaultColWidth="8.85546875" defaultRowHeight="15" x14ac:dyDescent="0.25"/>
  <cols>
    <col min="1" max="1" width="11.28515625" style="21" customWidth="1"/>
    <col min="2" max="2" width="6.28515625" style="21" customWidth="1"/>
    <col min="3" max="3" width="37.42578125" style="21" customWidth="1"/>
    <col min="4" max="9" width="8.85546875" style="21"/>
    <col min="10" max="10" width="9.28515625" style="21" customWidth="1"/>
    <col min="11" max="11" width="10.42578125" style="21" customWidth="1"/>
    <col min="12" max="16384" width="8.85546875" style="21"/>
  </cols>
  <sheetData>
    <row r="1" spans="2:11" ht="17.45" customHeight="1" x14ac:dyDescent="0.25"/>
    <row r="2" spans="2:11" ht="17.45" customHeight="1" x14ac:dyDescent="0.25"/>
    <row r="3" spans="2:11" ht="17.45" customHeight="1" x14ac:dyDescent="0.25"/>
    <row r="4" spans="2:11" ht="17.45" customHeight="1" x14ac:dyDescent="0.25"/>
    <row r="5" spans="2:11" ht="17.45" customHeight="1" x14ac:dyDescent="0.25"/>
    <row r="6" spans="2:11" ht="17.45" customHeight="1" x14ac:dyDescent="0.3">
      <c r="B6" s="154" t="s">
        <v>51</v>
      </c>
      <c r="C6" s="154"/>
      <c r="D6" s="154"/>
      <c r="E6" s="154"/>
      <c r="F6" s="154"/>
      <c r="G6" s="154"/>
      <c r="H6" s="154"/>
      <c r="I6" s="154"/>
      <c r="J6" s="154"/>
    </row>
    <row r="7" spans="2:11" ht="17.45" customHeight="1" thickBot="1" x14ac:dyDescent="0.35">
      <c r="C7" s="1"/>
      <c r="K7" s="51"/>
    </row>
    <row r="8" spans="2:11" ht="17.100000000000001" customHeight="1" x14ac:dyDescent="0.25">
      <c r="B8" s="157" t="s">
        <v>0</v>
      </c>
      <c r="C8" s="157" t="s">
        <v>1</v>
      </c>
      <c r="D8" s="159" t="s">
        <v>6</v>
      </c>
      <c r="E8" s="159" t="s">
        <v>7</v>
      </c>
      <c r="F8" s="159" t="s">
        <v>8</v>
      </c>
      <c r="G8" s="159" t="s">
        <v>9</v>
      </c>
      <c r="H8" s="159" t="s">
        <v>10</v>
      </c>
      <c r="I8" s="164" t="s">
        <v>11</v>
      </c>
      <c r="J8" s="164" t="s">
        <v>12</v>
      </c>
      <c r="K8" s="51"/>
    </row>
    <row r="9" spans="2:11" ht="17.100000000000001" customHeight="1" x14ac:dyDescent="0.25">
      <c r="B9" s="169"/>
      <c r="C9" s="169"/>
      <c r="D9" s="160"/>
      <c r="E9" s="160"/>
      <c r="F9" s="160"/>
      <c r="G9" s="160"/>
      <c r="H9" s="160"/>
      <c r="I9" s="165"/>
      <c r="J9" s="165"/>
      <c r="K9" s="24"/>
    </row>
    <row r="10" spans="2:11" ht="17.100000000000001" customHeight="1" thickBot="1" x14ac:dyDescent="0.3">
      <c r="B10" s="158"/>
      <c r="C10" s="158"/>
      <c r="D10" s="161"/>
      <c r="E10" s="161"/>
      <c r="F10" s="161"/>
      <c r="G10" s="161"/>
      <c r="H10" s="161"/>
      <c r="I10" s="166"/>
      <c r="J10" s="166"/>
      <c r="K10" s="24"/>
    </row>
    <row r="11" spans="2:11" ht="17.100000000000001" customHeight="1" thickBot="1" x14ac:dyDescent="0.3">
      <c r="B11" s="157">
        <v>1</v>
      </c>
      <c r="C11" s="162" t="s">
        <v>38</v>
      </c>
      <c r="D11" s="121">
        <v>96</v>
      </c>
      <c r="E11" s="121">
        <v>75</v>
      </c>
      <c r="F11" s="121">
        <v>117</v>
      </c>
      <c r="G11" s="122">
        <v>75</v>
      </c>
      <c r="H11" s="121">
        <v>75</v>
      </c>
      <c r="I11" s="123">
        <f>SUM(D11:H11)</f>
        <v>438</v>
      </c>
      <c r="J11" s="155">
        <f>I11/I12</f>
        <v>1.6282527881040891</v>
      </c>
      <c r="K11" s="24"/>
    </row>
    <row r="12" spans="2:11" ht="17.100000000000001" customHeight="1" thickBot="1" x14ac:dyDescent="0.3">
      <c r="B12" s="158"/>
      <c r="C12" s="163"/>
      <c r="D12" s="124">
        <v>72</v>
      </c>
      <c r="E12" s="124">
        <v>35</v>
      </c>
      <c r="F12" s="124">
        <v>102</v>
      </c>
      <c r="G12" s="125">
        <v>60</v>
      </c>
      <c r="H12" s="124">
        <v>0</v>
      </c>
      <c r="I12" s="123">
        <f t="shared" ref="I12:I22" si="0">SUM(D12:H12)</f>
        <v>269</v>
      </c>
      <c r="J12" s="156"/>
      <c r="K12" s="24"/>
    </row>
    <row r="13" spans="2:11" ht="17.100000000000001" customHeight="1" thickBot="1" x14ac:dyDescent="0.3">
      <c r="B13" s="157">
        <v>2</v>
      </c>
      <c r="C13" s="167" t="s">
        <v>42</v>
      </c>
      <c r="D13" s="121">
        <v>75</v>
      </c>
      <c r="E13" s="121">
        <v>75</v>
      </c>
      <c r="F13" s="121">
        <v>102</v>
      </c>
      <c r="G13" s="122">
        <v>75</v>
      </c>
      <c r="H13" s="121">
        <v>75</v>
      </c>
      <c r="I13" s="123">
        <f t="shared" si="0"/>
        <v>402</v>
      </c>
      <c r="J13" s="155">
        <f>I13/I14</f>
        <v>1.4725274725274726</v>
      </c>
      <c r="K13" s="24"/>
    </row>
    <row r="14" spans="2:11" ht="17.100000000000001" customHeight="1" thickBot="1" x14ac:dyDescent="0.3">
      <c r="B14" s="158"/>
      <c r="C14" s="168"/>
      <c r="D14" s="126">
        <v>0</v>
      </c>
      <c r="E14" s="126">
        <v>57</v>
      </c>
      <c r="F14" s="126">
        <v>117</v>
      </c>
      <c r="G14" s="127">
        <v>53</v>
      </c>
      <c r="H14" s="126">
        <v>46</v>
      </c>
      <c r="I14" s="123">
        <f t="shared" si="0"/>
        <v>273</v>
      </c>
      <c r="J14" s="156"/>
      <c r="K14" s="24"/>
    </row>
    <row r="15" spans="2:11" ht="17.100000000000001" customHeight="1" thickBot="1" x14ac:dyDescent="0.3">
      <c r="B15" s="157">
        <v>3</v>
      </c>
      <c r="C15" s="167" t="s">
        <v>39</v>
      </c>
      <c r="D15" s="121">
        <v>98</v>
      </c>
      <c r="E15" s="121">
        <v>57</v>
      </c>
      <c r="F15" s="121">
        <v>75</v>
      </c>
      <c r="G15" s="122">
        <v>60</v>
      </c>
      <c r="H15" s="121">
        <v>75</v>
      </c>
      <c r="I15" s="123">
        <f t="shared" si="0"/>
        <v>365</v>
      </c>
      <c r="J15" s="155">
        <f>I15/I16</f>
        <v>1.3619402985074627</v>
      </c>
      <c r="K15" s="24"/>
    </row>
    <row r="16" spans="2:11" ht="17.100000000000001" customHeight="1" thickBot="1" x14ac:dyDescent="0.3">
      <c r="B16" s="158"/>
      <c r="C16" s="168"/>
      <c r="D16" s="124">
        <v>70</v>
      </c>
      <c r="E16" s="124">
        <v>75</v>
      </c>
      <c r="F16" s="124">
        <v>0</v>
      </c>
      <c r="G16" s="125">
        <v>75</v>
      </c>
      <c r="H16" s="124">
        <v>48</v>
      </c>
      <c r="I16" s="123">
        <f t="shared" si="0"/>
        <v>268</v>
      </c>
      <c r="J16" s="156"/>
      <c r="K16" s="24"/>
    </row>
    <row r="17" spans="2:11" ht="17.100000000000001" customHeight="1" thickBot="1" x14ac:dyDescent="0.3">
      <c r="B17" s="157">
        <v>4</v>
      </c>
      <c r="C17" s="167" t="s">
        <v>41</v>
      </c>
      <c r="D17" s="121">
        <v>72</v>
      </c>
      <c r="E17" s="121">
        <v>75</v>
      </c>
      <c r="F17" s="121">
        <v>68</v>
      </c>
      <c r="G17" s="122">
        <v>53</v>
      </c>
      <c r="H17" s="121">
        <v>48</v>
      </c>
      <c r="I17" s="123">
        <f t="shared" si="0"/>
        <v>316</v>
      </c>
      <c r="J17" s="155">
        <f>I17/I18</f>
        <v>0.92941176470588238</v>
      </c>
      <c r="K17" s="24"/>
    </row>
    <row r="18" spans="2:11" ht="17.100000000000001" customHeight="1" thickBot="1" x14ac:dyDescent="0.3">
      <c r="B18" s="158"/>
      <c r="C18" s="168"/>
      <c r="D18" s="126">
        <v>96</v>
      </c>
      <c r="E18" s="126">
        <v>0</v>
      </c>
      <c r="F18" s="126">
        <v>94</v>
      </c>
      <c r="G18" s="127">
        <v>75</v>
      </c>
      <c r="H18" s="126">
        <v>75</v>
      </c>
      <c r="I18" s="123">
        <f t="shared" si="0"/>
        <v>340</v>
      </c>
      <c r="J18" s="156"/>
      <c r="K18" s="24"/>
    </row>
    <row r="19" spans="2:11" ht="17.100000000000001" customHeight="1" thickBot="1" x14ac:dyDescent="0.3">
      <c r="B19" s="157">
        <v>5</v>
      </c>
      <c r="C19" s="162" t="s">
        <v>47</v>
      </c>
      <c r="D19" s="121">
        <v>0</v>
      </c>
      <c r="E19" s="121">
        <v>0</v>
      </c>
      <c r="F19" s="121">
        <v>0</v>
      </c>
      <c r="G19" s="122">
        <v>0</v>
      </c>
      <c r="H19" s="121">
        <v>0</v>
      </c>
      <c r="I19" s="123">
        <f t="shared" si="0"/>
        <v>0</v>
      </c>
      <c r="J19" s="155">
        <f>I19/I20</f>
        <v>0</v>
      </c>
      <c r="K19" s="24"/>
    </row>
    <row r="20" spans="2:11" ht="17.100000000000001" customHeight="1" thickBot="1" x14ac:dyDescent="0.3">
      <c r="B20" s="158"/>
      <c r="C20" s="172"/>
      <c r="D20" s="124">
        <v>75</v>
      </c>
      <c r="E20" s="124">
        <v>75</v>
      </c>
      <c r="F20" s="126">
        <v>75</v>
      </c>
      <c r="G20" s="125">
        <v>75</v>
      </c>
      <c r="H20" s="124">
        <v>75</v>
      </c>
      <c r="I20" s="123">
        <f t="shared" si="0"/>
        <v>375</v>
      </c>
      <c r="J20" s="156"/>
      <c r="K20" s="24"/>
    </row>
    <row r="21" spans="2:11" ht="17.100000000000001" customHeight="1" thickBot="1" x14ac:dyDescent="0.3">
      <c r="B21" s="157">
        <v>6</v>
      </c>
      <c r="C21" s="170" t="s">
        <v>48</v>
      </c>
      <c r="D21" s="121">
        <v>70</v>
      </c>
      <c r="E21" s="121">
        <v>35</v>
      </c>
      <c r="F21" s="121">
        <v>94</v>
      </c>
      <c r="G21" s="128">
        <v>75</v>
      </c>
      <c r="H21" s="121">
        <v>46</v>
      </c>
      <c r="I21" s="123">
        <f t="shared" si="0"/>
        <v>320</v>
      </c>
      <c r="J21" s="155">
        <f>I21/I22</f>
        <v>1.0126582278481013</v>
      </c>
      <c r="K21" s="24"/>
    </row>
    <row r="22" spans="2:11" ht="17.100000000000001" customHeight="1" thickBot="1" x14ac:dyDescent="0.3">
      <c r="B22" s="158"/>
      <c r="C22" s="171"/>
      <c r="D22" s="124">
        <v>98</v>
      </c>
      <c r="E22" s="124">
        <v>75</v>
      </c>
      <c r="F22" s="129">
        <v>68</v>
      </c>
      <c r="G22" s="130">
        <v>0</v>
      </c>
      <c r="H22" s="129">
        <v>75</v>
      </c>
      <c r="I22" s="131">
        <f t="shared" si="0"/>
        <v>316</v>
      </c>
      <c r="J22" s="156"/>
      <c r="K22" s="24"/>
    </row>
  </sheetData>
  <mergeCells count="28">
    <mergeCell ref="J21:J22"/>
    <mergeCell ref="J19:J20"/>
    <mergeCell ref="J17:J18"/>
    <mergeCell ref="C13:C14"/>
    <mergeCell ref="J15:J16"/>
    <mergeCell ref="J13:J14"/>
    <mergeCell ref="C15:C16"/>
    <mergeCell ref="C21:C22"/>
    <mergeCell ref="C19:C20"/>
    <mergeCell ref="B21:B22"/>
    <mergeCell ref="B17:B18"/>
    <mergeCell ref="I8:I10"/>
    <mergeCell ref="C8:C10"/>
    <mergeCell ref="D8:D10"/>
    <mergeCell ref="B8:B10"/>
    <mergeCell ref="B11:B12"/>
    <mergeCell ref="B15:B16"/>
    <mergeCell ref="B6:J6"/>
    <mergeCell ref="J11:J12"/>
    <mergeCell ref="B19:B20"/>
    <mergeCell ref="H8:H10"/>
    <mergeCell ref="C11:C12"/>
    <mergeCell ref="J8:J10"/>
    <mergeCell ref="B13:B14"/>
    <mergeCell ref="C17:C18"/>
    <mergeCell ref="G8:G10"/>
    <mergeCell ref="E8:E10"/>
    <mergeCell ref="F8:F10"/>
  </mergeCells>
  <phoneticPr fontId="0" type="noConversion"/>
  <pageMargins left="0.49" right="0.25" top="0.14000000000000001" bottom="0.11" header="0.3" footer="0.3"/>
  <pageSetup paperSize="9" orientation="landscape" horizontalDpi="0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"/>
  <sheetViews>
    <sheetView topLeftCell="A7" zoomScale="110" zoomScaleNormal="110" workbookViewId="0">
      <selection activeCell="AB21" sqref="AB21:AB22"/>
    </sheetView>
  </sheetViews>
  <sheetFormatPr defaultColWidth="8.85546875" defaultRowHeight="15" x14ac:dyDescent="0.25"/>
  <cols>
    <col min="1" max="1" width="5.28515625" style="21" customWidth="1"/>
    <col min="2" max="2" width="4.42578125" style="21" customWidth="1"/>
    <col min="3" max="3" width="27.42578125" style="21" customWidth="1"/>
    <col min="4" max="21" width="2.7109375" style="22" customWidth="1"/>
    <col min="22" max="22" width="8.7109375" style="23" customWidth="1"/>
    <col min="23" max="23" width="8.42578125" style="23" customWidth="1"/>
    <col min="24" max="24" width="5.42578125" style="21" customWidth="1"/>
    <col min="25" max="25" width="5" style="21" customWidth="1"/>
    <col min="26" max="26" width="5.28515625" style="21" customWidth="1"/>
    <col min="27" max="27" width="4.7109375" style="21" customWidth="1"/>
    <col min="28" max="28" width="9.28515625" style="21" customWidth="1"/>
    <col min="29" max="29" width="6.85546875" style="21" customWidth="1"/>
    <col min="30" max="16384" width="8.85546875" style="21"/>
  </cols>
  <sheetData>
    <row r="1" spans="1:29" ht="19.5" x14ac:dyDescent="0.25">
      <c r="O1" s="13" t="s">
        <v>14</v>
      </c>
      <c r="P1" s="52"/>
    </row>
    <row r="2" spans="1:29" ht="19.5" x14ac:dyDescent="0.25">
      <c r="O2" s="13" t="s">
        <v>15</v>
      </c>
      <c r="P2" s="52"/>
    </row>
    <row r="3" spans="1:29" ht="19.5" x14ac:dyDescent="0.25">
      <c r="O3" s="99" t="s">
        <v>37</v>
      </c>
      <c r="P3" s="52"/>
    </row>
    <row r="4" spans="1:29" ht="14.25" customHeight="1" x14ac:dyDescent="0.25">
      <c r="O4" s="13" t="s">
        <v>36</v>
      </c>
      <c r="P4" s="52"/>
    </row>
    <row r="5" spans="1:29" ht="24.75" customHeight="1" x14ac:dyDescent="0.25">
      <c r="O5" s="14" t="s">
        <v>16</v>
      </c>
      <c r="P5" s="52"/>
    </row>
    <row r="6" spans="1:29" ht="15" customHeight="1" x14ac:dyDescent="0.25">
      <c r="O6" s="14"/>
      <c r="P6" s="14"/>
    </row>
    <row r="7" spans="1:29" ht="20.25" customHeight="1" x14ac:dyDescent="0.25">
      <c r="B7" s="20"/>
      <c r="C7" s="20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96" t="s">
        <v>52</v>
      </c>
      <c r="P7" s="52"/>
      <c r="R7" s="15"/>
      <c r="S7" s="15"/>
      <c r="T7" s="15"/>
      <c r="U7" s="15"/>
      <c r="V7" s="19"/>
      <c r="W7" s="19"/>
      <c r="X7" s="20"/>
      <c r="Y7" s="20"/>
      <c r="Z7" s="20"/>
      <c r="AA7" s="20"/>
      <c r="AB7" s="20"/>
      <c r="AC7" s="20"/>
    </row>
    <row r="8" spans="1:29" ht="13.5" customHeight="1" x14ac:dyDescent="0.25">
      <c r="A8" s="20"/>
      <c r="B8" s="20"/>
      <c r="C8" s="20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T8" s="15"/>
      <c r="U8" s="15"/>
      <c r="V8" s="19"/>
      <c r="W8" s="19"/>
      <c r="X8" s="20"/>
      <c r="Y8" s="20"/>
      <c r="Z8" s="20"/>
      <c r="AA8" s="20"/>
      <c r="AB8" s="20"/>
      <c r="AC8" s="20"/>
    </row>
    <row r="9" spans="1:29" ht="20.25" customHeight="1" x14ac:dyDescent="0.3">
      <c r="B9" s="199" t="s">
        <v>53</v>
      </c>
      <c r="C9" s="199"/>
      <c r="D9" s="199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5"/>
      <c r="Q9" s="15"/>
      <c r="R9" s="15"/>
      <c r="S9" s="15"/>
      <c r="T9" s="15"/>
      <c r="U9" s="15"/>
      <c r="V9" s="19"/>
      <c r="W9" s="19"/>
      <c r="X9" s="20"/>
      <c r="Y9" s="195" t="s">
        <v>43</v>
      </c>
      <c r="Z9" s="195"/>
      <c r="AA9" s="195"/>
      <c r="AB9" s="195"/>
      <c r="AC9" s="63"/>
    </row>
    <row r="10" spans="1:29" ht="13.5" customHeight="1" thickBot="1" x14ac:dyDescent="0.35">
      <c r="B10" s="63"/>
      <c r="C10" s="63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5"/>
      <c r="Q10" s="15"/>
      <c r="R10" s="15"/>
      <c r="S10" s="15"/>
      <c r="T10" s="15"/>
      <c r="U10" s="15"/>
      <c r="V10" s="19"/>
      <c r="W10" s="19"/>
      <c r="X10" s="20"/>
      <c r="AB10" s="63"/>
      <c r="AC10" s="63"/>
    </row>
    <row r="11" spans="1:29" ht="23.1" customHeight="1" x14ac:dyDescent="0.25">
      <c r="B11" s="157" t="s">
        <v>0</v>
      </c>
      <c r="C11" s="157" t="s">
        <v>1</v>
      </c>
      <c r="D11" s="190">
        <v>1</v>
      </c>
      <c r="E11" s="196"/>
      <c r="F11" s="191"/>
      <c r="G11" s="190">
        <v>2</v>
      </c>
      <c r="H11" s="196"/>
      <c r="I11" s="191"/>
      <c r="J11" s="190">
        <v>3</v>
      </c>
      <c r="K11" s="196"/>
      <c r="L11" s="191"/>
      <c r="M11" s="190">
        <v>4</v>
      </c>
      <c r="N11" s="196"/>
      <c r="O11" s="191"/>
      <c r="P11" s="190">
        <v>5</v>
      </c>
      <c r="Q11" s="196"/>
      <c r="R11" s="191"/>
      <c r="S11" s="190">
        <v>6</v>
      </c>
      <c r="T11" s="196"/>
      <c r="U11" s="191"/>
      <c r="V11" s="157" t="s">
        <v>5</v>
      </c>
      <c r="W11" s="157" t="s">
        <v>17</v>
      </c>
      <c r="X11" s="190" t="s">
        <v>13</v>
      </c>
      <c r="Y11" s="191"/>
      <c r="Z11" s="190" t="s">
        <v>4</v>
      </c>
      <c r="AA11" s="191"/>
      <c r="AB11" s="157" t="s">
        <v>2</v>
      </c>
      <c r="AC11" s="189"/>
    </row>
    <row r="12" spans="1:29" ht="23.1" customHeight="1" thickBot="1" x14ac:dyDescent="0.3">
      <c r="B12" s="158"/>
      <c r="C12" s="158"/>
      <c r="D12" s="197"/>
      <c r="E12" s="195"/>
      <c r="F12" s="198"/>
      <c r="G12" s="197"/>
      <c r="H12" s="195"/>
      <c r="I12" s="198"/>
      <c r="J12" s="197"/>
      <c r="K12" s="195"/>
      <c r="L12" s="198"/>
      <c r="M12" s="197"/>
      <c r="N12" s="195"/>
      <c r="O12" s="198"/>
      <c r="P12" s="197"/>
      <c r="Q12" s="195"/>
      <c r="R12" s="198"/>
      <c r="S12" s="197"/>
      <c r="T12" s="195"/>
      <c r="U12" s="198"/>
      <c r="V12" s="173"/>
      <c r="W12" s="173"/>
      <c r="X12" s="192"/>
      <c r="Y12" s="193"/>
      <c r="Z12" s="192"/>
      <c r="AA12" s="193"/>
      <c r="AB12" s="173"/>
      <c r="AC12" s="189"/>
    </row>
    <row r="13" spans="1:29" ht="23.1" customHeight="1" x14ac:dyDescent="0.25">
      <c r="B13" s="157">
        <v>1</v>
      </c>
      <c r="C13" s="174" t="str">
        <f>Лист1!C11</f>
        <v>«ТАРАЗ»                                       г.Тараз</v>
      </c>
      <c r="D13" s="110"/>
      <c r="E13" s="10"/>
      <c r="F13" s="111"/>
      <c r="G13" s="92">
        <v>3</v>
      </c>
      <c r="H13" s="11" t="s">
        <v>49</v>
      </c>
      <c r="I13" s="93">
        <v>2</v>
      </c>
      <c r="J13" s="92">
        <v>3</v>
      </c>
      <c r="K13" s="11" t="s">
        <v>49</v>
      </c>
      <c r="L13" s="93">
        <v>0</v>
      </c>
      <c r="M13" s="92">
        <v>3</v>
      </c>
      <c r="N13" s="11" t="s">
        <v>49</v>
      </c>
      <c r="O13" s="93">
        <v>1</v>
      </c>
      <c r="P13" s="92">
        <v>3</v>
      </c>
      <c r="Q13" s="11" t="s">
        <v>49</v>
      </c>
      <c r="R13" s="93">
        <v>0</v>
      </c>
      <c r="S13" s="92">
        <v>3</v>
      </c>
      <c r="T13" s="11" t="s">
        <v>49</v>
      </c>
      <c r="U13" s="93">
        <v>0</v>
      </c>
      <c r="V13" s="176">
        <f>H14+K14+N14+Q14+T14</f>
        <v>14</v>
      </c>
      <c r="W13" s="176">
        <v>5</v>
      </c>
      <c r="X13" s="12">
        <f>G13+J13+M13+P13+S13</f>
        <v>15</v>
      </c>
      <c r="Y13" s="6">
        <f>I13+L13+O13+R13+U13</f>
        <v>3</v>
      </c>
      <c r="Z13" s="6">
        <f>Лист1!I11</f>
        <v>438</v>
      </c>
      <c r="AA13" s="7">
        <f>Лист1!I12</f>
        <v>269</v>
      </c>
      <c r="AB13" s="176">
        <v>1</v>
      </c>
      <c r="AC13" s="2"/>
    </row>
    <row r="14" spans="1:29" ht="23.1" customHeight="1" thickBot="1" x14ac:dyDescent="0.3">
      <c r="B14" s="158"/>
      <c r="C14" s="178"/>
      <c r="D14" s="112"/>
      <c r="E14" s="18"/>
      <c r="F14" s="113"/>
      <c r="G14" s="107"/>
      <c r="H14" s="94">
        <v>2</v>
      </c>
      <c r="I14" s="109"/>
      <c r="J14" s="107"/>
      <c r="K14" s="94">
        <v>3</v>
      </c>
      <c r="L14" s="109"/>
      <c r="M14" s="107"/>
      <c r="N14" s="94">
        <v>3</v>
      </c>
      <c r="O14" s="109"/>
      <c r="P14" s="107"/>
      <c r="Q14" s="94">
        <v>3</v>
      </c>
      <c r="R14" s="109"/>
      <c r="S14" s="107"/>
      <c r="T14" s="94">
        <v>3</v>
      </c>
      <c r="U14" s="109"/>
      <c r="V14" s="177"/>
      <c r="W14" s="177"/>
      <c r="X14" s="183">
        <f>X13/Y13</f>
        <v>5</v>
      </c>
      <c r="Y14" s="184"/>
      <c r="Z14" s="187">
        <f>Z13/AA13</f>
        <v>1.6282527881040891</v>
      </c>
      <c r="AA14" s="184"/>
      <c r="AB14" s="177"/>
      <c r="AC14" s="2"/>
    </row>
    <row r="15" spans="1:29" ht="23.1" customHeight="1" x14ac:dyDescent="0.25">
      <c r="B15" s="157">
        <v>2</v>
      </c>
      <c r="C15" s="174" t="str">
        <f>Лист1!C13</f>
        <v>«GRACIA-КZ»                                   г.Уральск</v>
      </c>
      <c r="D15" s="92">
        <f>I13</f>
        <v>2</v>
      </c>
      <c r="E15" s="11" t="s">
        <v>49</v>
      </c>
      <c r="F15" s="93">
        <f>G13</f>
        <v>3</v>
      </c>
      <c r="G15" s="10"/>
      <c r="H15" s="10"/>
      <c r="I15" s="10"/>
      <c r="J15" s="92">
        <v>3</v>
      </c>
      <c r="K15" s="11" t="s">
        <v>49</v>
      </c>
      <c r="L15" s="93">
        <v>0</v>
      </c>
      <c r="M15" s="92">
        <v>3</v>
      </c>
      <c r="N15" s="11" t="s">
        <v>49</v>
      </c>
      <c r="O15" s="93">
        <v>0</v>
      </c>
      <c r="P15" s="92">
        <v>3</v>
      </c>
      <c r="Q15" s="11" t="s">
        <v>49</v>
      </c>
      <c r="R15" s="93">
        <v>0</v>
      </c>
      <c r="S15" s="92">
        <v>3</v>
      </c>
      <c r="T15" s="11" t="s">
        <v>49</v>
      </c>
      <c r="U15" s="93">
        <v>0</v>
      </c>
      <c r="V15" s="176">
        <f>E16+K16+N16+Q16+T16</f>
        <v>13</v>
      </c>
      <c r="W15" s="176">
        <v>4</v>
      </c>
      <c r="X15" s="12">
        <f>D15+J15+M15+P15+S15</f>
        <v>14</v>
      </c>
      <c r="Y15" s="6">
        <f>F15+L15+O15+R15+U15</f>
        <v>3</v>
      </c>
      <c r="Z15" s="6">
        <f>Лист1!I13</f>
        <v>402</v>
      </c>
      <c r="AA15" s="7">
        <f>Лист1!I14</f>
        <v>273</v>
      </c>
      <c r="AB15" s="176">
        <v>2</v>
      </c>
      <c r="AC15" s="2"/>
    </row>
    <row r="16" spans="1:29" ht="23.1" customHeight="1" thickBot="1" x14ac:dyDescent="0.3">
      <c r="B16" s="173"/>
      <c r="C16" s="175"/>
      <c r="D16" s="107"/>
      <c r="E16" s="94">
        <v>1</v>
      </c>
      <c r="F16" s="109"/>
      <c r="G16" s="17"/>
      <c r="H16" s="17"/>
      <c r="I16" s="17"/>
      <c r="J16" s="107"/>
      <c r="K16" s="94">
        <v>3</v>
      </c>
      <c r="L16" s="109"/>
      <c r="M16" s="107"/>
      <c r="N16" s="94">
        <v>3</v>
      </c>
      <c r="O16" s="109"/>
      <c r="P16" s="107"/>
      <c r="Q16" s="94">
        <v>3</v>
      </c>
      <c r="R16" s="109"/>
      <c r="S16" s="107"/>
      <c r="T16" s="94">
        <v>3</v>
      </c>
      <c r="U16" s="109"/>
      <c r="V16" s="177"/>
      <c r="W16" s="177"/>
      <c r="X16" s="185">
        <f>X15/Y15</f>
        <v>4.666666666666667</v>
      </c>
      <c r="Y16" s="194"/>
      <c r="Z16" s="188">
        <f>Z15/AA15</f>
        <v>1.4725274725274726</v>
      </c>
      <c r="AA16" s="186"/>
      <c r="AB16" s="177"/>
      <c r="AC16" s="2"/>
    </row>
    <row r="17" spans="2:31" ht="23.1" customHeight="1" x14ac:dyDescent="0.25">
      <c r="B17" s="157">
        <v>3</v>
      </c>
      <c r="C17" s="174" t="str">
        <f>Лист1!C15</f>
        <v>«КОСТАНАЙ»                                              г.Костанай</v>
      </c>
      <c r="D17" s="92">
        <f>L13</f>
        <v>0</v>
      </c>
      <c r="E17" s="11" t="s">
        <v>49</v>
      </c>
      <c r="F17" s="93">
        <f>J13</f>
        <v>3</v>
      </c>
      <c r="G17" s="92">
        <f>L15</f>
        <v>0</v>
      </c>
      <c r="H17" s="11" t="s">
        <v>49</v>
      </c>
      <c r="I17" s="93">
        <f>J15</f>
        <v>3</v>
      </c>
      <c r="J17" s="110"/>
      <c r="K17" s="10"/>
      <c r="L17" s="111"/>
      <c r="M17" s="92">
        <v>3</v>
      </c>
      <c r="N17" s="11" t="s">
        <v>49</v>
      </c>
      <c r="O17" s="93">
        <v>0</v>
      </c>
      <c r="P17" s="92">
        <v>3</v>
      </c>
      <c r="Q17" s="11" t="s">
        <v>49</v>
      </c>
      <c r="R17" s="93">
        <v>0</v>
      </c>
      <c r="S17" s="92">
        <v>3</v>
      </c>
      <c r="T17" s="11" t="s">
        <v>49</v>
      </c>
      <c r="U17" s="93">
        <v>1</v>
      </c>
      <c r="V17" s="176">
        <f>E18+H18+N18+Q18+T18</f>
        <v>9</v>
      </c>
      <c r="W17" s="176">
        <v>3</v>
      </c>
      <c r="X17" s="16">
        <f>D17+G17+M17+P17+S17</f>
        <v>9</v>
      </c>
      <c r="Y17" s="8">
        <f>F17+I17+O17+R17+U17</f>
        <v>7</v>
      </c>
      <c r="Z17" s="8">
        <f>Лист1!I15</f>
        <v>365</v>
      </c>
      <c r="AA17" s="9">
        <f>Лист1!I16</f>
        <v>268</v>
      </c>
      <c r="AB17" s="176">
        <v>3</v>
      </c>
      <c r="AC17" s="2"/>
    </row>
    <row r="18" spans="2:31" ht="23.1" customHeight="1" thickBot="1" x14ac:dyDescent="0.3">
      <c r="B18" s="173"/>
      <c r="C18" s="175"/>
      <c r="D18" s="107"/>
      <c r="E18" s="94">
        <v>0</v>
      </c>
      <c r="F18" s="109"/>
      <c r="G18" s="107"/>
      <c r="H18" s="94">
        <v>0</v>
      </c>
      <c r="I18" s="109"/>
      <c r="J18" s="114"/>
      <c r="K18" s="17"/>
      <c r="L18" s="115"/>
      <c r="M18" s="107"/>
      <c r="N18" s="94">
        <v>3</v>
      </c>
      <c r="O18" s="109"/>
      <c r="P18" s="107"/>
      <c r="Q18" s="94">
        <v>3</v>
      </c>
      <c r="R18" s="109"/>
      <c r="S18" s="107"/>
      <c r="T18" s="94">
        <v>3</v>
      </c>
      <c r="U18" s="109"/>
      <c r="V18" s="177"/>
      <c r="W18" s="177"/>
      <c r="X18" s="183">
        <f>X17/Y17</f>
        <v>1.2857142857142858</v>
      </c>
      <c r="Y18" s="184"/>
      <c r="Z18" s="187">
        <f>Z17/AA17</f>
        <v>1.3619402985074627</v>
      </c>
      <c r="AA18" s="184"/>
      <c r="AB18" s="177"/>
      <c r="AC18" s="2"/>
    </row>
    <row r="19" spans="2:31" ht="23.1" customHeight="1" x14ac:dyDescent="0.25">
      <c r="B19" s="157">
        <v>4</v>
      </c>
      <c r="C19" s="174" t="str">
        <f>Лист1!C17</f>
        <v>«КАЗЫГУРТ»                                      г.Шымкент</v>
      </c>
      <c r="D19" s="92">
        <f>O13</f>
        <v>1</v>
      </c>
      <c r="E19" s="11" t="s">
        <v>49</v>
      </c>
      <c r="F19" s="93">
        <f>M13</f>
        <v>3</v>
      </c>
      <c r="G19" s="92">
        <f>O15</f>
        <v>0</v>
      </c>
      <c r="H19" s="11" t="s">
        <v>49</v>
      </c>
      <c r="I19" s="93">
        <f>M15</f>
        <v>3</v>
      </c>
      <c r="J19" s="92">
        <f>O17</f>
        <v>0</v>
      </c>
      <c r="K19" s="11" t="s">
        <v>49</v>
      </c>
      <c r="L19" s="93">
        <f>M17</f>
        <v>3</v>
      </c>
      <c r="M19" s="110"/>
      <c r="N19" s="10"/>
      <c r="O19" s="111"/>
      <c r="P19" s="92">
        <v>3</v>
      </c>
      <c r="Q19" s="11" t="s">
        <v>49</v>
      </c>
      <c r="R19" s="93">
        <v>0</v>
      </c>
      <c r="S19" s="92">
        <v>1</v>
      </c>
      <c r="T19" s="11" t="s">
        <v>49</v>
      </c>
      <c r="U19" s="93">
        <v>3</v>
      </c>
      <c r="V19" s="176">
        <f>E20+H20+K20+Q20+T20</f>
        <v>3</v>
      </c>
      <c r="W19" s="176">
        <v>1</v>
      </c>
      <c r="X19" s="12">
        <f>D19+G19+J19+P19+S19</f>
        <v>5</v>
      </c>
      <c r="Y19" s="6">
        <f>F19+I19+L19+R19+U19</f>
        <v>12</v>
      </c>
      <c r="Z19" s="6">
        <f>Лист1!I17</f>
        <v>316</v>
      </c>
      <c r="AA19" s="7">
        <f>Лист1!I18</f>
        <v>340</v>
      </c>
      <c r="AB19" s="176">
        <v>5</v>
      </c>
      <c r="AC19" s="2"/>
    </row>
    <row r="20" spans="2:31" ht="23.1" customHeight="1" thickBot="1" x14ac:dyDescent="0.3">
      <c r="B20" s="173"/>
      <c r="C20" s="178"/>
      <c r="D20" s="107"/>
      <c r="E20" s="94">
        <v>0</v>
      </c>
      <c r="F20" s="109"/>
      <c r="G20" s="107"/>
      <c r="H20" s="94">
        <v>0</v>
      </c>
      <c r="I20" s="109"/>
      <c r="J20" s="107"/>
      <c r="K20" s="94">
        <v>0</v>
      </c>
      <c r="L20" s="109"/>
      <c r="M20" s="112"/>
      <c r="N20" s="18"/>
      <c r="O20" s="113"/>
      <c r="P20" s="107"/>
      <c r="Q20" s="94">
        <v>3</v>
      </c>
      <c r="R20" s="109"/>
      <c r="S20" s="107"/>
      <c r="T20" s="94">
        <v>0</v>
      </c>
      <c r="U20" s="109"/>
      <c r="V20" s="177"/>
      <c r="W20" s="177"/>
      <c r="X20" s="185">
        <f>X19/Y19</f>
        <v>0.41666666666666669</v>
      </c>
      <c r="Y20" s="186"/>
      <c r="Z20" s="188">
        <f>Z19/AA19</f>
        <v>0.92941176470588238</v>
      </c>
      <c r="AA20" s="186"/>
      <c r="AB20" s="177"/>
      <c r="AC20" s="2"/>
    </row>
    <row r="21" spans="2:31" ht="23.1" customHeight="1" x14ac:dyDescent="0.25">
      <c r="B21" s="157">
        <v>5</v>
      </c>
      <c r="C21" s="174" t="str">
        <f>Лист1!C19</f>
        <v xml:space="preserve">«ХРОМТАУ»                                г.Хромтау </v>
      </c>
      <c r="D21" s="92">
        <f>R13</f>
        <v>0</v>
      </c>
      <c r="E21" s="11" t="s">
        <v>49</v>
      </c>
      <c r="F21" s="93">
        <f>P13</f>
        <v>3</v>
      </c>
      <c r="G21" s="92">
        <f>R15</f>
        <v>0</v>
      </c>
      <c r="H21" s="11" t="s">
        <v>49</v>
      </c>
      <c r="I21" s="93">
        <f>P15</f>
        <v>3</v>
      </c>
      <c r="J21" s="92">
        <f>R17</f>
        <v>0</v>
      </c>
      <c r="K21" s="11" t="s">
        <v>49</v>
      </c>
      <c r="L21" s="93">
        <f>P17</f>
        <v>3</v>
      </c>
      <c r="M21" s="92">
        <f>R19</f>
        <v>0</v>
      </c>
      <c r="N21" s="11" t="s">
        <v>49</v>
      </c>
      <c r="O21" s="93">
        <f>P19</f>
        <v>3</v>
      </c>
      <c r="P21" s="26"/>
      <c r="Q21" s="26"/>
      <c r="R21" s="26"/>
      <c r="S21" s="92">
        <v>0</v>
      </c>
      <c r="T21" s="11" t="s">
        <v>49</v>
      </c>
      <c r="U21" s="93">
        <v>3</v>
      </c>
      <c r="V21" s="176">
        <f>E22+H22+K22+N22+T22</f>
        <v>0</v>
      </c>
      <c r="W21" s="176">
        <v>0</v>
      </c>
      <c r="X21" s="16">
        <f>D21+G21+J21+M21+S21</f>
        <v>0</v>
      </c>
      <c r="Y21" s="8">
        <f>F21+I21+L21+O21+U21</f>
        <v>15</v>
      </c>
      <c r="Z21" s="8">
        <f>Лист1!I19</f>
        <v>0</v>
      </c>
      <c r="AA21" s="9">
        <f>Лист1!I20</f>
        <v>375</v>
      </c>
      <c r="AB21" s="176">
        <v>6</v>
      </c>
      <c r="AC21" s="3"/>
    </row>
    <row r="22" spans="2:31" ht="23.1" customHeight="1" thickBot="1" x14ac:dyDescent="0.3">
      <c r="B22" s="173"/>
      <c r="C22" s="175"/>
      <c r="D22" s="107"/>
      <c r="E22" s="94">
        <v>0</v>
      </c>
      <c r="F22" s="109"/>
      <c r="G22" s="107"/>
      <c r="H22" s="94">
        <v>0</v>
      </c>
      <c r="I22" s="109"/>
      <c r="J22" s="107"/>
      <c r="K22" s="94">
        <v>0</v>
      </c>
      <c r="L22" s="109"/>
      <c r="M22" s="107"/>
      <c r="N22" s="94">
        <v>0</v>
      </c>
      <c r="O22" s="109"/>
      <c r="P22" s="18"/>
      <c r="Q22" s="18"/>
      <c r="R22" s="18"/>
      <c r="S22" s="107"/>
      <c r="T22" s="94">
        <v>0</v>
      </c>
      <c r="U22" s="109"/>
      <c r="V22" s="177"/>
      <c r="W22" s="177"/>
      <c r="X22" s="183">
        <f>X21/Y21</f>
        <v>0</v>
      </c>
      <c r="Y22" s="184"/>
      <c r="Z22" s="187">
        <f>Z21/AA21</f>
        <v>0</v>
      </c>
      <c r="AA22" s="184"/>
      <c r="AB22" s="177"/>
      <c r="AC22" s="24"/>
      <c r="AD22" s="5"/>
    </row>
    <row r="23" spans="2:31" ht="23.1" customHeight="1" thickBot="1" x14ac:dyDescent="0.3">
      <c r="B23" s="157">
        <v>6</v>
      </c>
      <c r="C23" s="174" t="str">
        <f>Лист1!C21</f>
        <v>"МЕТАЛЛУРГ"                                              г. Темиртау Карагандинская обл.</v>
      </c>
      <c r="D23" s="116">
        <f>U13</f>
        <v>0</v>
      </c>
      <c r="E23" s="98" t="s">
        <v>49</v>
      </c>
      <c r="F23" s="117">
        <f>S13</f>
        <v>3</v>
      </c>
      <c r="G23" s="92">
        <f>U15</f>
        <v>0</v>
      </c>
      <c r="H23" s="11" t="s">
        <v>49</v>
      </c>
      <c r="I23" s="93">
        <f>S15</f>
        <v>3</v>
      </c>
      <c r="J23" s="92">
        <f>U17</f>
        <v>1</v>
      </c>
      <c r="K23" s="11" t="s">
        <v>49</v>
      </c>
      <c r="L23" s="93">
        <f>S17</f>
        <v>3</v>
      </c>
      <c r="M23" s="92">
        <f>U19</f>
        <v>3</v>
      </c>
      <c r="N23" s="11" t="s">
        <v>49</v>
      </c>
      <c r="O23" s="93">
        <f>S19</f>
        <v>1</v>
      </c>
      <c r="P23" s="92">
        <f>U21</f>
        <v>3</v>
      </c>
      <c r="Q23" s="11" t="s">
        <v>49</v>
      </c>
      <c r="R23" s="93">
        <f>S21</f>
        <v>0</v>
      </c>
      <c r="S23" s="110"/>
      <c r="T23" s="10"/>
      <c r="U23" s="111"/>
      <c r="V23" s="176">
        <f>E24+H24+K24+N24+Q24</f>
        <v>6</v>
      </c>
      <c r="W23" s="176">
        <v>1</v>
      </c>
      <c r="X23" s="78">
        <f>D23+G23+J23+M23+P23</f>
        <v>7</v>
      </c>
      <c r="Y23" s="79">
        <f>F23+I23+L23+O23+R23</f>
        <v>10</v>
      </c>
      <c r="Z23" s="76">
        <f>Лист1!I21</f>
        <v>320</v>
      </c>
      <c r="AA23" s="77">
        <f>Лист1!I22</f>
        <v>316</v>
      </c>
      <c r="AB23" s="176">
        <v>4</v>
      </c>
      <c r="AC23" s="25"/>
      <c r="AD23" s="5"/>
      <c r="AE23" s="25"/>
    </row>
    <row r="24" spans="2:31" ht="23.1" customHeight="1" thickBot="1" x14ac:dyDescent="0.3">
      <c r="B24" s="173"/>
      <c r="C24" s="175"/>
      <c r="D24" s="118"/>
      <c r="E24" s="119">
        <v>0</v>
      </c>
      <c r="F24" s="120"/>
      <c r="G24" s="107"/>
      <c r="H24" s="94">
        <v>0</v>
      </c>
      <c r="I24" s="109"/>
      <c r="J24" s="107"/>
      <c r="K24" s="94">
        <v>0</v>
      </c>
      <c r="L24" s="109"/>
      <c r="M24" s="107"/>
      <c r="N24" s="94">
        <v>3</v>
      </c>
      <c r="O24" s="109"/>
      <c r="P24" s="107"/>
      <c r="Q24" s="94">
        <v>3</v>
      </c>
      <c r="R24" s="109"/>
      <c r="S24" s="114"/>
      <c r="T24" s="17"/>
      <c r="U24" s="115"/>
      <c r="V24" s="177"/>
      <c r="W24" s="177"/>
      <c r="X24" s="179">
        <f>X23/Y23</f>
        <v>0.7</v>
      </c>
      <c r="Y24" s="180"/>
      <c r="Z24" s="181">
        <f>Z23/AA23</f>
        <v>1.0126582278481013</v>
      </c>
      <c r="AA24" s="182"/>
      <c r="AB24" s="177"/>
    </row>
    <row r="25" spans="2:31" ht="18" customHeight="1" x14ac:dyDescent="0.25"/>
    <row r="27" spans="2:31" ht="18.75" x14ac:dyDescent="0.3">
      <c r="B27" s="19" t="s">
        <v>3</v>
      </c>
      <c r="G27" s="15"/>
      <c r="H27" s="15"/>
      <c r="I27" s="100" t="s">
        <v>61</v>
      </c>
      <c r="K27" s="19"/>
      <c r="M27" s="52"/>
      <c r="N27" s="15"/>
      <c r="O27" s="19" t="s">
        <v>46</v>
      </c>
      <c r="Q27" s="52"/>
      <c r="R27" s="52"/>
      <c r="U27" s="52"/>
      <c r="V27" s="95"/>
      <c r="W27" s="100" t="s">
        <v>64</v>
      </c>
      <c r="X27" s="1"/>
      <c r="Y27" s="1"/>
      <c r="Z27" s="1" t="s">
        <v>63</v>
      </c>
      <c r="AC27" s="4"/>
    </row>
    <row r="28" spans="2:31" ht="15" customHeight="1" x14ac:dyDescent="0.25">
      <c r="L28" s="15"/>
      <c r="U28" s="15"/>
      <c r="V28" s="19"/>
      <c r="W28" s="19"/>
    </row>
    <row r="34" ht="15" customHeight="1" x14ac:dyDescent="0.25"/>
  </sheetData>
  <mergeCells count="58">
    <mergeCell ref="C15:C16"/>
    <mergeCell ref="B9:D9"/>
    <mergeCell ref="B15:B16"/>
    <mergeCell ref="B11:B12"/>
    <mergeCell ref="B13:B14"/>
    <mergeCell ref="C11:C12"/>
    <mergeCell ref="D11:F12"/>
    <mergeCell ref="C13:C14"/>
    <mergeCell ref="Y9:AB9"/>
    <mergeCell ref="X11:Y12"/>
    <mergeCell ref="W11:W12"/>
    <mergeCell ref="G11:I12"/>
    <mergeCell ref="J11:L12"/>
    <mergeCell ref="M11:O12"/>
    <mergeCell ref="P11:R12"/>
    <mergeCell ref="S11:U12"/>
    <mergeCell ref="V11:V12"/>
    <mergeCell ref="W15:W16"/>
    <mergeCell ref="W13:W14"/>
    <mergeCell ref="V15:V16"/>
    <mergeCell ref="X16:Y16"/>
    <mergeCell ref="X14:Y14"/>
    <mergeCell ref="V13:V14"/>
    <mergeCell ref="AC11:AC12"/>
    <mergeCell ref="AB11:AB12"/>
    <mergeCell ref="Z14:AA14"/>
    <mergeCell ref="Z11:AA12"/>
    <mergeCell ref="AB13:AB14"/>
    <mergeCell ref="X18:Y18"/>
    <mergeCell ref="AB17:AB18"/>
    <mergeCell ref="Z18:AA18"/>
    <mergeCell ref="AB15:AB16"/>
    <mergeCell ref="Z16:AA16"/>
    <mergeCell ref="AB23:AB24"/>
    <mergeCell ref="X24:Y24"/>
    <mergeCell ref="AB21:AB22"/>
    <mergeCell ref="AB19:AB20"/>
    <mergeCell ref="Z24:AA24"/>
    <mergeCell ref="X22:Y22"/>
    <mergeCell ref="X20:Y20"/>
    <mergeCell ref="Z22:AA22"/>
    <mergeCell ref="Z20:AA20"/>
    <mergeCell ref="B17:B18"/>
    <mergeCell ref="C17:C18"/>
    <mergeCell ref="W23:W24"/>
    <mergeCell ref="W21:W22"/>
    <mergeCell ref="W17:W18"/>
    <mergeCell ref="C19:C20"/>
    <mergeCell ref="V23:V24"/>
    <mergeCell ref="C23:C24"/>
    <mergeCell ref="V17:V18"/>
    <mergeCell ref="B21:B22"/>
    <mergeCell ref="B23:B24"/>
    <mergeCell ref="W19:W20"/>
    <mergeCell ref="B19:B20"/>
    <mergeCell ref="C21:C22"/>
    <mergeCell ref="V21:V22"/>
    <mergeCell ref="V19:V20"/>
  </mergeCells>
  <phoneticPr fontId="0" type="noConversion"/>
  <pageMargins left="0.17" right="0.17" top="0.17" bottom="0.24" header="0.17" footer="0.19"/>
  <pageSetup paperSize="9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abSelected="1" topLeftCell="A4" zoomScaleNormal="100" workbookViewId="0">
      <selection activeCell="Y18" sqref="Y18"/>
    </sheetView>
  </sheetViews>
  <sheetFormatPr defaultColWidth="8.85546875" defaultRowHeight="15" x14ac:dyDescent="0.25"/>
  <cols>
    <col min="1" max="1" width="2.7109375" style="21" customWidth="1"/>
    <col min="2" max="2" width="17.5703125" style="21" customWidth="1"/>
    <col min="3" max="3" width="6" style="52" customWidth="1"/>
    <col min="4" max="4" width="6.28515625" style="52" customWidth="1"/>
    <col min="5" max="5" width="5.85546875" style="22" customWidth="1"/>
    <col min="6" max="6" width="6.28515625" style="21" customWidth="1"/>
    <col min="7" max="7" width="6" style="21" customWidth="1"/>
    <col min="8" max="8" width="5.42578125" style="21" customWidth="1"/>
    <col min="9" max="9" width="6.28515625" style="21" customWidth="1"/>
    <col min="10" max="10" width="6.42578125" style="21" customWidth="1"/>
    <col min="11" max="11" width="5.5703125" style="21" customWidth="1"/>
    <col min="12" max="12" width="5.85546875" style="21" customWidth="1"/>
    <col min="13" max="13" width="6.42578125" style="21" customWidth="1"/>
    <col min="14" max="14" width="4.5703125" style="21" customWidth="1"/>
    <col min="15" max="15" width="5.42578125" style="21" customWidth="1"/>
    <col min="16" max="16" width="6.42578125" style="21" customWidth="1"/>
    <col min="17" max="17" width="5" style="21" customWidth="1"/>
    <col min="18" max="18" width="5.7109375" style="21" customWidth="1"/>
    <col min="19" max="19" width="6" style="21" customWidth="1"/>
    <col min="20" max="20" width="7" style="21" customWidth="1"/>
    <col min="21" max="21" width="7.85546875" style="21" customWidth="1"/>
    <col min="22" max="16384" width="8.85546875" style="21"/>
  </cols>
  <sheetData>
    <row r="1" spans="1:23" ht="18" customHeight="1" thickBot="1" x14ac:dyDescent="0.3">
      <c r="H1" s="27" t="s">
        <v>18</v>
      </c>
      <c r="I1" s="27"/>
      <c r="J1" s="28"/>
      <c r="O1" s="133"/>
      <c r="P1" s="133"/>
      <c r="Q1" s="133"/>
      <c r="R1" s="133"/>
      <c r="S1" s="133"/>
      <c r="T1" s="133"/>
      <c r="U1" s="133"/>
    </row>
    <row r="2" spans="1:23" ht="18" customHeight="1" x14ac:dyDescent="0.25">
      <c r="A2" s="215" t="s">
        <v>0</v>
      </c>
      <c r="B2" s="159" t="s">
        <v>19</v>
      </c>
      <c r="C2" s="41"/>
      <c r="D2" s="53" t="s">
        <v>20</v>
      </c>
      <c r="E2" s="75"/>
      <c r="F2" s="32"/>
      <c r="G2" s="30" t="s">
        <v>21</v>
      </c>
      <c r="H2" s="33"/>
      <c r="I2" s="29"/>
      <c r="J2" s="30" t="s">
        <v>22</v>
      </c>
      <c r="K2" s="31"/>
      <c r="L2" s="29"/>
      <c r="M2" s="30" t="s">
        <v>23</v>
      </c>
      <c r="N2" s="31"/>
      <c r="O2" s="134"/>
      <c r="P2" s="135" t="s">
        <v>24</v>
      </c>
      <c r="Q2" s="136"/>
      <c r="R2" s="235" t="s">
        <v>25</v>
      </c>
      <c r="S2" s="236"/>
      <c r="T2" s="236"/>
      <c r="U2" s="237"/>
    </row>
    <row r="3" spans="1:23" ht="30" customHeight="1" x14ac:dyDescent="0.25">
      <c r="A3" s="216"/>
      <c r="B3" s="160"/>
      <c r="C3" s="210" t="s">
        <v>40</v>
      </c>
      <c r="D3" s="211"/>
      <c r="E3" s="212"/>
      <c r="F3" s="210" t="s">
        <v>43</v>
      </c>
      <c r="G3" s="211"/>
      <c r="H3" s="212"/>
      <c r="I3" s="210" t="s">
        <v>40</v>
      </c>
      <c r="J3" s="211"/>
      <c r="K3" s="212"/>
      <c r="L3" s="210" t="s">
        <v>59</v>
      </c>
      <c r="M3" s="211"/>
      <c r="N3" s="212"/>
      <c r="O3" s="244" t="s">
        <v>58</v>
      </c>
      <c r="P3" s="245"/>
      <c r="Q3" s="246"/>
      <c r="R3" s="238"/>
      <c r="S3" s="239"/>
      <c r="T3" s="239"/>
      <c r="U3" s="240"/>
    </row>
    <row r="4" spans="1:23" ht="18" customHeight="1" thickBot="1" x14ac:dyDescent="0.3">
      <c r="A4" s="216"/>
      <c r="B4" s="160"/>
      <c r="C4" s="218" t="s">
        <v>44</v>
      </c>
      <c r="D4" s="219"/>
      <c r="E4" s="220"/>
      <c r="F4" s="218" t="s">
        <v>45</v>
      </c>
      <c r="G4" s="219"/>
      <c r="H4" s="220"/>
      <c r="I4" s="230" t="s">
        <v>50</v>
      </c>
      <c r="J4" s="230"/>
      <c r="K4" s="230"/>
      <c r="L4" s="218" t="s">
        <v>57</v>
      </c>
      <c r="M4" s="219"/>
      <c r="N4" s="220"/>
      <c r="O4" s="218" t="s">
        <v>53</v>
      </c>
      <c r="P4" s="219"/>
      <c r="Q4" s="220"/>
      <c r="R4" s="241"/>
      <c r="S4" s="242"/>
      <c r="T4" s="242"/>
      <c r="U4" s="243"/>
    </row>
    <row r="5" spans="1:23" ht="18" customHeight="1" x14ac:dyDescent="0.25">
      <c r="A5" s="216"/>
      <c r="B5" s="160"/>
      <c r="C5" s="221" t="s">
        <v>26</v>
      </c>
      <c r="D5" s="222"/>
      <c r="E5" s="81" t="s">
        <v>27</v>
      </c>
      <c r="F5" s="221" t="s">
        <v>26</v>
      </c>
      <c r="G5" s="222"/>
      <c r="H5" s="34" t="s">
        <v>27</v>
      </c>
      <c r="I5" s="221" t="s">
        <v>26</v>
      </c>
      <c r="J5" s="222"/>
      <c r="K5" s="34" t="s">
        <v>27</v>
      </c>
      <c r="L5" s="221" t="s">
        <v>26</v>
      </c>
      <c r="M5" s="222"/>
      <c r="N5" s="34" t="s">
        <v>27</v>
      </c>
      <c r="O5" s="233" t="s">
        <v>26</v>
      </c>
      <c r="P5" s="234"/>
      <c r="Q5" s="137" t="s">
        <v>27</v>
      </c>
      <c r="R5" s="233" t="s">
        <v>26</v>
      </c>
      <c r="S5" s="234"/>
      <c r="T5" s="137" t="s">
        <v>27</v>
      </c>
      <c r="U5" s="249" t="s">
        <v>28</v>
      </c>
    </row>
    <row r="6" spans="1:23" ht="18" customHeight="1" x14ac:dyDescent="0.25">
      <c r="A6" s="216"/>
      <c r="B6" s="160"/>
      <c r="C6" s="35" t="s">
        <v>29</v>
      </c>
      <c r="D6" s="44"/>
      <c r="E6" s="65" t="s">
        <v>30</v>
      </c>
      <c r="F6" s="83" t="s">
        <v>31</v>
      </c>
      <c r="G6" s="80"/>
      <c r="H6" s="37" t="s">
        <v>30</v>
      </c>
      <c r="I6" s="38" t="s">
        <v>29</v>
      </c>
      <c r="J6" s="36"/>
      <c r="K6" s="37" t="s">
        <v>30</v>
      </c>
      <c r="L6" s="35" t="s">
        <v>31</v>
      </c>
      <c r="M6" s="36"/>
      <c r="N6" s="37" t="s">
        <v>30</v>
      </c>
      <c r="O6" s="138" t="s">
        <v>29</v>
      </c>
      <c r="P6" s="139"/>
      <c r="Q6" s="140" t="s">
        <v>30</v>
      </c>
      <c r="R6" s="138" t="s">
        <v>31</v>
      </c>
      <c r="S6" s="139"/>
      <c r="T6" s="140" t="s">
        <v>30</v>
      </c>
      <c r="U6" s="249"/>
    </row>
    <row r="7" spans="1:23" ht="18" customHeight="1" thickBot="1" x14ac:dyDescent="0.3">
      <c r="A7" s="217"/>
      <c r="B7" s="161"/>
      <c r="C7" s="213" t="s">
        <v>32</v>
      </c>
      <c r="D7" s="214"/>
      <c r="E7" s="82" t="s">
        <v>33</v>
      </c>
      <c r="F7" s="218" t="s">
        <v>32</v>
      </c>
      <c r="G7" s="229"/>
      <c r="H7" s="39" t="s">
        <v>33</v>
      </c>
      <c r="I7" s="230" t="s">
        <v>32</v>
      </c>
      <c r="J7" s="214"/>
      <c r="K7" s="39" t="s">
        <v>33</v>
      </c>
      <c r="L7" s="213" t="s">
        <v>32</v>
      </c>
      <c r="M7" s="214"/>
      <c r="N7" s="39" t="s">
        <v>33</v>
      </c>
      <c r="O7" s="247" t="s">
        <v>32</v>
      </c>
      <c r="P7" s="248"/>
      <c r="Q7" s="141" t="s">
        <v>33</v>
      </c>
      <c r="R7" s="231" t="s">
        <v>32</v>
      </c>
      <c r="S7" s="232"/>
      <c r="T7" s="142" t="s">
        <v>33</v>
      </c>
      <c r="U7" s="250"/>
    </row>
    <row r="8" spans="1:23" ht="17.100000000000001" customHeight="1" x14ac:dyDescent="0.25">
      <c r="A8" s="200">
        <v>1</v>
      </c>
      <c r="B8" s="203" t="str">
        <f>Лист1!C11</f>
        <v>«ТАРАЗ»                                       г.Тараз</v>
      </c>
      <c r="C8" s="50">
        <v>9</v>
      </c>
      <c r="D8" s="40">
        <v>365</v>
      </c>
      <c r="E8" s="206">
        <v>9</v>
      </c>
      <c r="F8" s="50">
        <f>[1]Лист2!X13</f>
        <v>10</v>
      </c>
      <c r="G8" s="40">
        <f>[1]Лист2!Z13</f>
        <v>397</v>
      </c>
      <c r="H8" s="206">
        <f>[1]Лист2!V13</f>
        <v>7</v>
      </c>
      <c r="I8" s="50">
        <f>[2]Лист3!I8</f>
        <v>15</v>
      </c>
      <c r="J8" s="40">
        <f>[2]Лист3!J8</f>
        <v>464</v>
      </c>
      <c r="K8" s="206">
        <f>[2]Лист3!K8</f>
        <v>14</v>
      </c>
      <c r="L8" s="50">
        <f>[3]Лист2!X13</f>
        <v>15</v>
      </c>
      <c r="M8" s="40">
        <f>[3]Лист2!Z13</f>
        <v>399</v>
      </c>
      <c r="N8" s="206">
        <f>[3]Лист2!V13</f>
        <v>15</v>
      </c>
      <c r="O8" s="50">
        <f>Лист2!X13</f>
        <v>15</v>
      </c>
      <c r="P8" s="40">
        <f>Лист2!Z13</f>
        <v>438</v>
      </c>
      <c r="Q8" s="206">
        <f>Лист2!V13</f>
        <v>14</v>
      </c>
      <c r="R8" s="132">
        <f>C8+F8+I8+L8+O8</f>
        <v>64</v>
      </c>
      <c r="S8" s="143">
        <f>D8+G8+J8+M8+P8</f>
        <v>2063</v>
      </c>
      <c r="T8" s="251">
        <f>E8+H8+K8+N8+Q8</f>
        <v>59</v>
      </c>
      <c r="U8" s="223"/>
    </row>
    <row r="9" spans="1:23" ht="17.100000000000001" customHeight="1" thickBot="1" x14ac:dyDescent="0.3">
      <c r="A9" s="201"/>
      <c r="B9" s="204"/>
      <c r="C9" s="54">
        <v>7</v>
      </c>
      <c r="D9" s="42">
        <v>353</v>
      </c>
      <c r="E9" s="207"/>
      <c r="F9" s="54">
        <f>[1]Лист2!Y13</f>
        <v>10</v>
      </c>
      <c r="G9" s="42">
        <f>[1]Лист2!AA13</f>
        <v>405</v>
      </c>
      <c r="H9" s="207"/>
      <c r="I9" s="54">
        <f>[2]Лист3!I9</f>
        <v>5</v>
      </c>
      <c r="J9" s="42">
        <f>[2]Лист3!J9</f>
        <v>381</v>
      </c>
      <c r="K9" s="207"/>
      <c r="L9" s="54">
        <f>[3]Лист2!Y13</f>
        <v>1</v>
      </c>
      <c r="M9" s="42">
        <f>[3]Лист2!AA13</f>
        <v>263</v>
      </c>
      <c r="N9" s="207"/>
      <c r="O9" s="54">
        <f>Лист2!Y13</f>
        <v>3</v>
      </c>
      <c r="P9" s="42">
        <f>Лист2!AA13</f>
        <v>269</v>
      </c>
      <c r="Q9" s="207"/>
      <c r="R9" s="144">
        <f>C9+F9+I9+L9+O9</f>
        <v>26</v>
      </c>
      <c r="S9" s="145">
        <f>D9+G9+J9+M9+P9</f>
        <v>1671</v>
      </c>
      <c r="T9" s="252"/>
      <c r="U9" s="224"/>
    </row>
    <row r="10" spans="1:23" ht="17.100000000000001" customHeight="1" thickTop="1" thickBot="1" x14ac:dyDescent="0.3">
      <c r="A10" s="202"/>
      <c r="B10" s="205"/>
      <c r="C10" s="55">
        <f>C8/C9</f>
        <v>1.2857142857142858</v>
      </c>
      <c r="D10" s="55">
        <f>D8/D9</f>
        <v>1.0339943342776203</v>
      </c>
      <c r="E10" s="49">
        <v>3</v>
      </c>
      <c r="F10" s="55">
        <f>F8/F9</f>
        <v>1</v>
      </c>
      <c r="G10" s="55">
        <f>G8/G9</f>
        <v>0.98024691358024696</v>
      </c>
      <c r="H10" s="49">
        <f>[1]Лист2!W13</f>
        <v>3</v>
      </c>
      <c r="I10" s="55">
        <f>[2]Лист3!I10</f>
        <v>3</v>
      </c>
      <c r="J10" s="55">
        <f>[2]Лист3!J10</f>
        <v>1.2178477690288714</v>
      </c>
      <c r="K10" s="49">
        <f>[2]Лист3!K10</f>
        <v>5</v>
      </c>
      <c r="L10" s="55">
        <f>L8/L9</f>
        <v>15</v>
      </c>
      <c r="M10" s="55">
        <f>M8/M9</f>
        <v>1.5171102661596958</v>
      </c>
      <c r="N10" s="49">
        <f>[3]Лист2!W13</f>
        <v>5</v>
      </c>
      <c r="O10" s="55">
        <f>O8/O9</f>
        <v>5</v>
      </c>
      <c r="P10" s="55">
        <f>P8/P9</f>
        <v>1.6282527881040891</v>
      </c>
      <c r="Q10" s="49">
        <f>Лист2!W13</f>
        <v>5</v>
      </c>
      <c r="R10" s="146">
        <f>R8/R9</f>
        <v>2.4615384615384617</v>
      </c>
      <c r="S10" s="68">
        <f>S8/S9</f>
        <v>1.2345900658288449</v>
      </c>
      <c r="T10" s="147">
        <f>E10+H10+K10+N10+Q10</f>
        <v>21</v>
      </c>
      <c r="U10" s="225"/>
    </row>
    <row r="11" spans="1:23" ht="17.100000000000001" customHeight="1" x14ac:dyDescent="0.25">
      <c r="A11" s="200">
        <v>2</v>
      </c>
      <c r="B11" s="203" t="str">
        <f>Лист1!C13</f>
        <v>«GRACIA-КZ»                                   г.Уральск</v>
      </c>
      <c r="C11" s="52">
        <v>14</v>
      </c>
      <c r="D11" s="46">
        <v>434</v>
      </c>
      <c r="E11" s="209">
        <v>13</v>
      </c>
      <c r="F11" s="52">
        <f>[1]Лист2!X15</f>
        <v>14</v>
      </c>
      <c r="G11" s="46">
        <f>[1]Лист2!Z15</f>
        <v>409</v>
      </c>
      <c r="H11" s="209">
        <f>[1]Лист2!V15</f>
        <v>13</v>
      </c>
      <c r="I11" s="52">
        <f>[2]Лист3!I11</f>
        <v>14</v>
      </c>
      <c r="J11" s="46">
        <f>[2]Лист3!J11</f>
        <v>444</v>
      </c>
      <c r="K11" s="206">
        <f>[2]Лист3!K11</f>
        <v>12</v>
      </c>
      <c r="L11" s="52">
        <f>[3]Лист2!X15</f>
        <v>9</v>
      </c>
      <c r="M11" s="46">
        <f>[3]Лист2!Z15</f>
        <v>360</v>
      </c>
      <c r="N11" s="206">
        <f>[3]Лист2!V15</f>
        <v>9</v>
      </c>
      <c r="O11" s="52">
        <f>Лист2!X15</f>
        <v>14</v>
      </c>
      <c r="P11" s="46">
        <f>Лист2!Z15</f>
        <v>402</v>
      </c>
      <c r="Q11" s="206">
        <f>Лист2!V15</f>
        <v>13</v>
      </c>
      <c r="R11" s="132">
        <f>C11+F11+I11+L11+O11</f>
        <v>65</v>
      </c>
      <c r="S11" s="148">
        <f>D11+G11+J11+M11+P11</f>
        <v>2049</v>
      </c>
      <c r="T11" s="228">
        <f>E11+H11+K11+N11+Q11</f>
        <v>60</v>
      </c>
      <c r="U11" s="224"/>
    </row>
    <row r="12" spans="1:23" ht="17.100000000000001" customHeight="1" thickBot="1" x14ac:dyDescent="0.3">
      <c r="A12" s="201"/>
      <c r="B12" s="204"/>
      <c r="C12" s="43">
        <v>4</v>
      </c>
      <c r="D12" s="42">
        <v>372</v>
      </c>
      <c r="E12" s="207"/>
      <c r="F12" s="43">
        <f>[1]Лист2!Y15</f>
        <v>3</v>
      </c>
      <c r="G12" s="42">
        <f>[1]Лист2!AA15</f>
        <v>318</v>
      </c>
      <c r="H12" s="207"/>
      <c r="I12" s="43">
        <f>[2]Лист3!I12</f>
        <v>6</v>
      </c>
      <c r="J12" s="42">
        <f>[2]Лист3!J12</f>
        <v>387</v>
      </c>
      <c r="K12" s="207"/>
      <c r="L12" s="43">
        <f>[3]Лист2!Y15</f>
        <v>7</v>
      </c>
      <c r="M12" s="42">
        <f>[3]Лист2!AA15</f>
        <v>313</v>
      </c>
      <c r="N12" s="207"/>
      <c r="O12" s="43">
        <f>Лист2!Y15</f>
        <v>3</v>
      </c>
      <c r="P12" s="42">
        <f>Лист2!AA15</f>
        <v>273</v>
      </c>
      <c r="Q12" s="207"/>
      <c r="R12" s="149">
        <f>C12+F12+I12+L12+O12</f>
        <v>23</v>
      </c>
      <c r="S12" s="145">
        <f>D12+G12+J12+M12+P12</f>
        <v>1663</v>
      </c>
      <c r="T12" s="227"/>
      <c r="U12" s="224"/>
      <c r="W12" s="47"/>
    </row>
    <row r="13" spans="1:23" ht="17.100000000000001" customHeight="1" thickTop="1" thickBot="1" x14ac:dyDescent="0.3">
      <c r="A13" s="202"/>
      <c r="B13" s="205"/>
      <c r="C13" s="55">
        <f>C11/C12</f>
        <v>3.5</v>
      </c>
      <c r="D13" s="55">
        <f>D11/D12</f>
        <v>1.1666666666666667</v>
      </c>
      <c r="E13" s="48">
        <v>4</v>
      </c>
      <c r="F13" s="55">
        <f>F11/F12</f>
        <v>4.666666666666667</v>
      </c>
      <c r="G13" s="55">
        <f>G11/G12</f>
        <v>1.2861635220125787</v>
      </c>
      <c r="H13" s="48">
        <f>[1]Лист2!W15</f>
        <v>4</v>
      </c>
      <c r="I13" s="55">
        <f>[2]Лист3!I13</f>
        <v>2.3333333333333335</v>
      </c>
      <c r="J13" s="55">
        <f>[2]Лист3!J13</f>
        <v>1.1472868217054264</v>
      </c>
      <c r="K13" s="48">
        <f>[2]Лист3!K13</f>
        <v>4</v>
      </c>
      <c r="L13" s="55">
        <f>L11/L12</f>
        <v>1.2857142857142858</v>
      </c>
      <c r="M13" s="55">
        <f>M11/M12</f>
        <v>1.1501597444089458</v>
      </c>
      <c r="N13" s="48">
        <f>[3]Лист2!W15</f>
        <v>3</v>
      </c>
      <c r="O13" s="55">
        <f>O11/O12</f>
        <v>4.666666666666667</v>
      </c>
      <c r="P13" s="55">
        <f>P11/P12</f>
        <v>1.4725274725274726</v>
      </c>
      <c r="Q13" s="48">
        <f>Лист2!W15</f>
        <v>4</v>
      </c>
      <c r="R13" s="146">
        <f>R11/R12</f>
        <v>2.8260869565217392</v>
      </c>
      <c r="S13" s="146">
        <f>S11/S12</f>
        <v>1.2321106434155142</v>
      </c>
      <c r="T13" s="150">
        <f>E13+H13+K13+N13+Q13</f>
        <v>19</v>
      </c>
      <c r="U13" s="224"/>
    </row>
    <row r="14" spans="1:23" ht="17.100000000000001" customHeight="1" x14ac:dyDescent="0.25">
      <c r="A14" s="200">
        <v>3</v>
      </c>
      <c r="B14" s="203" t="str">
        <f>Лист1!C15</f>
        <v>«КОСТАНАЙ»                                              г.Костанай</v>
      </c>
      <c r="C14" s="50">
        <v>15</v>
      </c>
      <c r="D14" s="40">
        <v>418</v>
      </c>
      <c r="E14" s="206">
        <v>14</v>
      </c>
      <c r="F14" s="50">
        <f>[1]Лист2!X17</f>
        <v>12</v>
      </c>
      <c r="G14" s="40">
        <f>[1]Лист2!Z17</f>
        <v>397</v>
      </c>
      <c r="H14" s="206">
        <f>[1]Лист2!V17</f>
        <v>12</v>
      </c>
      <c r="I14" s="50">
        <f>[2]Лист3!I14</f>
        <v>11</v>
      </c>
      <c r="J14" s="40">
        <f>[2]Лист3!J14</f>
        <v>409</v>
      </c>
      <c r="K14" s="206">
        <f>[2]Лист3!K14</f>
        <v>9</v>
      </c>
      <c r="L14" s="50">
        <f>[3]Лист2!X17</f>
        <v>13</v>
      </c>
      <c r="M14" s="40">
        <f>[3]Лист2!Z17</f>
        <v>425</v>
      </c>
      <c r="N14" s="206">
        <f>[3]Лист2!V17</f>
        <v>11</v>
      </c>
      <c r="O14" s="50">
        <f>Лист2!X17</f>
        <v>9</v>
      </c>
      <c r="P14" s="40">
        <f>Лист2!Z17</f>
        <v>365</v>
      </c>
      <c r="Q14" s="206">
        <f>Лист2!V17</f>
        <v>9</v>
      </c>
      <c r="R14" s="132">
        <f>C14+F14+I14+L14+O14</f>
        <v>60</v>
      </c>
      <c r="S14" s="143">
        <f>D14+G14+J14+M14+P14</f>
        <v>2014</v>
      </c>
      <c r="T14" s="226">
        <f>E14+H14+K14+N14+Q14</f>
        <v>55</v>
      </c>
      <c r="U14" s="223"/>
    </row>
    <row r="15" spans="1:23" ht="17.100000000000001" customHeight="1" thickBot="1" x14ac:dyDescent="0.3">
      <c r="A15" s="201"/>
      <c r="B15" s="204"/>
      <c r="C15" s="43">
        <v>2</v>
      </c>
      <c r="D15" s="42">
        <v>344</v>
      </c>
      <c r="E15" s="207"/>
      <c r="F15" s="43">
        <f>[1]Лист2!Y17</f>
        <v>5</v>
      </c>
      <c r="G15" s="42">
        <f>[1]Лист2!AA17</f>
        <v>312</v>
      </c>
      <c r="H15" s="207"/>
      <c r="I15" s="43">
        <f>[2]Лист3!I15</f>
        <v>6</v>
      </c>
      <c r="J15" s="42">
        <f>[2]Лист3!J15</f>
        <v>350</v>
      </c>
      <c r="K15" s="207"/>
      <c r="L15" s="43">
        <f>[3]Лист2!Y17</f>
        <v>5</v>
      </c>
      <c r="M15" s="42">
        <f>[3]Лист2!AA17</f>
        <v>350</v>
      </c>
      <c r="N15" s="207"/>
      <c r="O15" s="43">
        <f>Лист2!Y17</f>
        <v>7</v>
      </c>
      <c r="P15" s="42">
        <f>Лист2!AA17</f>
        <v>268</v>
      </c>
      <c r="Q15" s="207"/>
      <c r="R15" s="144">
        <f>C15+F15+I15+L15+O15</f>
        <v>25</v>
      </c>
      <c r="S15" s="145">
        <f>D15+G15+J15+M15+P15</f>
        <v>1624</v>
      </c>
      <c r="T15" s="227"/>
      <c r="U15" s="224"/>
    </row>
    <row r="16" spans="1:23" ht="17.100000000000001" customHeight="1" thickTop="1" thickBot="1" x14ac:dyDescent="0.3">
      <c r="A16" s="202"/>
      <c r="B16" s="205"/>
      <c r="C16" s="55">
        <f>C14/C15</f>
        <v>7.5</v>
      </c>
      <c r="D16" s="55">
        <f>D14/D15</f>
        <v>1.2151162790697674</v>
      </c>
      <c r="E16" s="49">
        <v>5</v>
      </c>
      <c r="F16" s="55">
        <f>F14/F15</f>
        <v>2.4</v>
      </c>
      <c r="G16" s="55">
        <f>G14/G15</f>
        <v>1.2724358974358974</v>
      </c>
      <c r="H16" s="49">
        <f>[1]Лист2!W17</f>
        <v>4</v>
      </c>
      <c r="I16" s="55">
        <f>[2]Лист3!I16</f>
        <v>1.8333333333333333</v>
      </c>
      <c r="J16" s="55">
        <f>[2]Лист3!J16</f>
        <v>1.1685714285714286</v>
      </c>
      <c r="K16" s="49">
        <f>[2]Лист3!K16</f>
        <v>3</v>
      </c>
      <c r="L16" s="55">
        <f>L14/L15</f>
        <v>2.6</v>
      </c>
      <c r="M16" s="55">
        <f>M14/M15</f>
        <v>1.2142857142857142</v>
      </c>
      <c r="N16" s="49">
        <f>[3]Лист2!W17</f>
        <v>4</v>
      </c>
      <c r="O16" s="55">
        <f>O14/O15</f>
        <v>1.2857142857142858</v>
      </c>
      <c r="P16" s="55">
        <f>P14/P15</f>
        <v>1.3619402985074627</v>
      </c>
      <c r="Q16" s="49">
        <f>Лист2!W17</f>
        <v>3</v>
      </c>
      <c r="R16" s="146">
        <f>R14/R15</f>
        <v>2.4</v>
      </c>
      <c r="S16" s="146">
        <f>S14/S15</f>
        <v>1.2401477832512315</v>
      </c>
      <c r="T16" s="147">
        <f>E16+H16+K16+N16+Q16</f>
        <v>19</v>
      </c>
      <c r="U16" s="225"/>
    </row>
    <row r="17" spans="1:21" ht="17.100000000000001" customHeight="1" x14ac:dyDescent="0.25">
      <c r="A17" s="200">
        <v>4</v>
      </c>
      <c r="B17" s="203" t="str">
        <f>Лист1!C17</f>
        <v>«КАЗЫГУРТ»                                      г.Шымкент</v>
      </c>
      <c r="C17" s="41">
        <v>4</v>
      </c>
      <c r="D17" s="40">
        <v>373</v>
      </c>
      <c r="E17" s="206">
        <v>3</v>
      </c>
      <c r="F17" s="41">
        <f>[1]Лист2!X19</f>
        <v>12</v>
      </c>
      <c r="G17" s="40">
        <f>[1]Лист2!Z19</f>
        <v>488</v>
      </c>
      <c r="H17" s="206">
        <f>[1]Лист2!V19</f>
        <v>9</v>
      </c>
      <c r="I17" s="41">
        <f>[2]Лист3!I17</f>
        <v>9</v>
      </c>
      <c r="J17" s="40">
        <f>[2]Лист3!J17</f>
        <v>382</v>
      </c>
      <c r="K17" s="206">
        <f>[2]Лист3!K17</f>
        <v>7</v>
      </c>
      <c r="L17" s="41">
        <f>[3]Лист2!X19</f>
        <v>9</v>
      </c>
      <c r="M17" s="40">
        <f>[3]Лист2!Z19</f>
        <v>372</v>
      </c>
      <c r="N17" s="206">
        <f>[3]Лист2!V19</f>
        <v>7</v>
      </c>
      <c r="O17" s="41">
        <f>Лист2!X19</f>
        <v>5</v>
      </c>
      <c r="P17" s="40">
        <f>Лист2!Z19</f>
        <v>316</v>
      </c>
      <c r="Q17" s="206">
        <f>Лист2!V19</f>
        <v>3</v>
      </c>
      <c r="R17" s="151">
        <f>C17+F17+I17+L17+O17</f>
        <v>39</v>
      </c>
      <c r="S17" s="148">
        <f>D17+G17+J17+M17+P17</f>
        <v>1931</v>
      </c>
      <c r="T17" s="228">
        <f>E17+H17+K17+N17+Q17</f>
        <v>29</v>
      </c>
      <c r="U17" s="224"/>
    </row>
    <row r="18" spans="1:21" ht="17.100000000000001" customHeight="1" thickBot="1" x14ac:dyDescent="0.3">
      <c r="A18" s="201"/>
      <c r="B18" s="204"/>
      <c r="C18" s="43">
        <v>13</v>
      </c>
      <c r="D18" s="42">
        <v>400</v>
      </c>
      <c r="E18" s="207"/>
      <c r="F18" s="43">
        <f>[1]Лист2!Y19</f>
        <v>9</v>
      </c>
      <c r="G18" s="42">
        <f>[1]Лист2!AA19</f>
        <v>435</v>
      </c>
      <c r="H18" s="207"/>
      <c r="I18" s="43">
        <f>[2]Лист3!I18</f>
        <v>9</v>
      </c>
      <c r="J18" s="42">
        <f>[2]Лист3!J18</f>
        <v>380</v>
      </c>
      <c r="K18" s="207"/>
      <c r="L18" s="43">
        <f>[3]Лист2!Y19</f>
        <v>9</v>
      </c>
      <c r="M18" s="42">
        <f>[3]Лист2!AA19</f>
        <v>395</v>
      </c>
      <c r="N18" s="207"/>
      <c r="O18" s="43">
        <f>Лист2!Y19</f>
        <v>12</v>
      </c>
      <c r="P18" s="42">
        <f>Лист2!AA19</f>
        <v>340</v>
      </c>
      <c r="Q18" s="207"/>
      <c r="R18" s="144">
        <f>C18+F18+I18+L18+O18</f>
        <v>52</v>
      </c>
      <c r="S18" s="145">
        <f>D18+G18+J18+M18+P18</f>
        <v>1950</v>
      </c>
      <c r="T18" s="227"/>
      <c r="U18" s="224"/>
    </row>
    <row r="19" spans="1:21" ht="17.100000000000001" customHeight="1" thickTop="1" thickBot="1" x14ac:dyDescent="0.3">
      <c r="A19" s="202"/>
      <c r="B19" s="205"/>
      <c r="C19" s="55">
        <f>C17/C18</f>
        <v>0.30769230769230771</v>
      </c>
      <c r="D19" s="55">
        <f>D17/D18</f>
        <v>0.9325</v>
      </c>
      <c r="E19" s="45">
        <v>1</v>
      </c>
      <c r="F19" s="55">
        <f>F17/F18</f>
        <v>1.3333333333333333</v>
      </c>
      <c r="G19" s="55">
        <f>G17/G18</f>
        <v>1.1218390804597702</v>
      </c>
      <c r="H19" s="45">
        <f>[1]Лист2!W19</f>
        <v>3</v>
      </c>
      <c r="I19" s="55">
        <f>[2]Лист3!I19</f>
        <v>1</v>
      </c>
      <c r="J19" s="55">
        <f>[2]Лист3!J19</f>
        <v>1.0052631578947369</v>
      </c>
      <c r="K19" s="45">
        <f>[2]Лист3!K19</f>
        <v>2</v>
      </c>
      <c r="L19" s="55">
        <f>L17/L18</f>
        <v>1</v>
      </c>
      <c r="M19" s="55">
        <f>M17/M18</f>
        <v>0.9417721518987342</v>
      </c>
      <c r="N19" s="45">
        <f>[3]Лист2!W19</f>
        <v>2</v>
      </c>
      <c r="O19" s="55">
        <f>O17/O18</f>
        <v>0.41666666666666669</v>
      </c>
      <c r="P19" s="55">
        <f>P17/P18</f>
        <v>0.92941176470588238</v>
      </c>
      <c r="Q19" s="45">
        <f>Лист2!W19</f>
        <v>1</v>
      </c>
      <c r="R19" s="146">
        <f>R17/R18</f>
        <v>0.75</v>
      </c>
      <c r="S19" s="146">
        <f>S17/S18</f>
        <v>0.9902564102564102</v>
      </c>
      <c r="T19" s="150">
        <f>E19+H19+K19+N19+Q19</f>
        <v>9</v>
      </c>
      <c r="U19" s="224"/>
    </row>
    <row r="20" spans="1:21" ht="17.100000000000001" customHeight="1" x14ac:dyDescent="0.25">
      <c r="A20" s="200">
        <v>5</v>
      </c>
      <c r="B20" s="174" t="str">
        <f>Лист1!C19</f>
        <v xml:space="preserve">«ХРОМТАУ»                                г.Хромтау </v>
      </c>
      <c r="C20" s="50">
        <v>3</v>
      </c>
      <c r="D20" s="40">
        <v>353</v>
      </c>
      <c r="E20" s="206">
        <v>0</v>
      </c>
      <c r="F20" s="50">
        <f>[1]Лист2!X21</f>
        <v>0</v>
      </c>
      <c r="G20" s="40">
        <f>[1]Лист2!Z21</f>
        <v>237</v>
      </c>
      <c r="H20" s="206">
        <f>[1]Лист2!V21</f>
        <v>0</v>
      </c>
      <c r="I20" s="50">
        <f>[2]Лист3!I20</f>
        <v>4</v>
      </c>
      <c r="J20" s="40">
        <f>[2]Лист3!J20</f>
        <v>340</v>
      </c>
      <c r="K20" s="206">
        <f>[2]Лист3!K20</f>
        <v>2</v>
      </c>
      <c r="L20" s="50">
        <f>[3]Лист2!X21</f>
        <v>0</v>
      </c>
      <c r="M20" s="40">
        <f>[3]Лист2!Z21</f>
        <v>176</v>
      </c>
      <c r="N20" s="206">
        <f>[3]Лист2!V21</f>
        <v>0</v>
      </c>
      <c r="O20" s="50">
        <f>Лист2!X21</f>
        <v>0</v>
      </c>
      <c r="P20" s="40">
        <f>Лист2!Z21</f>
        <v>0</v>
      </c>
      <c r="Q20" s="206">
        <f>Лист2!V21</f>
        <v>0</v>
      </c>
      <c r="R20" s="132">
        <f>C20+F20+I20+L20+O20</f>
        <v>7</v>
      </c>
      <c r="S20" s="143">
        <f>D20+G20+J20+M20+P20</f>
        <v>1106</v>
      </c>
      <c r="T20" s="226">
        <f>E20+H20+K20+N20+Q20</f>
        <v>2</v>
      </c>
      <c r="U20" s="223"/>
    </row>
    <row r="21" spans="1:21" ht="17.100000000000001" customHeight="1" thickBot="1" x14ac:dyDescent="0.3">
      <c r="A21" s="201"/>
      <c r="B21" s="208"/>
      <c r="C21" s="43">
        <v>15</v>
      </c>
      <c r="D21" s="42">
        <v>442</v>
      </c>
      <c r="E21" s="207"/>
      <c r="F21" s="43">
        <f>[1]Лист2!Y21</f>
        <v>15</v>
      </c>
      <c r="G21" s="42">
        <f>[1]Лист2!AA21</f>
        <v>375</v>
      </c>
      <c r="H21" s="207"/>
      <c r="I21" s="43">
        <f>[2]Лист3!I21</f>
        <v>14</v>
      </c>
      <c r="J21" s="42">
        <f>[2]Лист3!J21</f>
        <v>425</v>
      </c>
      <c r="K21" s="207"/>
      <c r="L21" s="43">
        <f>[3]Лист2!Y21</f>
        <v>15</v>
      </c>
      <c r="M21" s="42">
        <f>[3]Лист2!AA21</f>
        <v>375</v>
      </c>
      <c r="N21" s="207"/>
      <c r="O21" s="43">
        <f>Лист2!Y21</f>
        <v>15</v>
      </c>
      <c r="P21" s="42">
        <f>Лист2!AA21</f>
        <v>375</v>
      </c>
      <c r="Q21" s="207"/>
      <c r="R21" s="144">
        <f>C21+F21+I21+L21+O21</f>
        <v>74</v>
      </c>
      <c r="S21" s="145">
        <f>D21+G21+J21+M21+P21</f>
        <v>1992</v>
      </c>
      <c r="T21" s="227"/>
      <c r="U21" s="224"/>
    </row>
    <row r="22" spans="1:21" ht="17.100000000000001" customHeight="1" thickTop="1" thickBot="1" x14ac:dyDescent="0.3">
      <c r="A22" s="202"/>
      <c r="B22" s="178"/>
      <c r="C22" s="55">
        <f>C20/C21</f>
        <v>0.2</v>
      </c>
      <c r="D22" s="55">
        <f>D20/D21</f>
        <v>0.79864253393665163</v>
      </c>
      <c r="E22" s="49">
        <v>0</v>
      </c>
      <c r="F22" s="55">
        <f>F20/F21</f>
        <v>0</v>
      </c>
      <c r="G22" s="55">
        <f>G20/G21</f>
        <v>0.63200000000000001</v>
      </c>
      <c r="H22" s="49">
        <f>[1]Лист2!W21</f>
        <v>0</v>
      </c>
      <c r="I22" s="55">
        <f>[2]Лист3!I22</f>
        <v>0.2857142857142857</v>
      </c>
      <c r="J22" s="55">
        <f>[2]Лист3!J22</f>
        <v>0.8</v>
      </c>
      <c r="K22" s="49">
        <f>[2]Лист3!K22</f>
        <v>1</v>
      </c>
      <c r="L22" s="55">
        <f>L20/L21</f>
        <v>0</v>
      </c>
      <c r="M22" s="55">
        <f>M20/M21</f>
        <v>0.46933333333333332</v>
      </c>
      <c r="N22" s="49">
        <f>[3]Лист2!W21</f>
        <v>0</v>
      </c>
      <c r="O22" s="55">
        <f>O20/O21</f>
        <v>0</v>
      </c>
      <c r="P22" s="55">
        <f>P20/P21</f>
        <v>0</v>
      </c>
      <c r="Q22" s="49">
        <f>Лист2!W21</f>
        <v>0</v>
      </c>
      <c r="R22" s="146">
        <f>R20/R21</f>
        <v>9.45945945945946E-2</v>
      </c>
      <c r="S22" s="146">
        <f>S20/S21</f>
        <v>0.55522088353413657</v>
      </c>
      <c r="T22" s="147">
        <f>E22+H22+K22+N22+Q22</f>
        <v>1</v>
      </c>
      <c r="U22" s="225"/>
    </row>
    <row r="23" spans="1:21" ht="17.100000000000001" customHeight="1" x14ac:dyDescent="0.25">
      <c r="A23" s="200">
        <v>6</v>
      </c>
      <c r="B23" s="174" t="str">
        <f>Лист1!C21</f>
        <v>"МЕТАЛЛУРГ"                                              г. Темиртау Карагандинская обл.</v>
      </c>
      <c r="C23" s="50">
        <v>7</v>
      </c>
      <c r="D23" s="40">
        <v>395</v>
      </c>
      <c r="E23" s="206">
        <v>6</v>
      </c>
      <c r="F23" s="50">
        <f>[1]Лист2!X23</f>
        <v>6</v>
      </c>
      <c r="G23" s="40">
        <f>[1]Лист2!Z23</f>
        <v>317</v>
      </c>
      <c r="H23" s="206">
        <f>[1]Лист2!V23</f>
        <v>4</v>
      </c>
      <c r="I23" s="50">
        <f>[2]Лист3!I23</f>
        <v>2</v>
      </c>
      <c r="J23" s="40">
        <f>[2]Лист3!J23</f>
        <v>297</v>
      </c>
      <c r="K23" s="206">
        <f>[2]Лист3!K23</f>
        <v>1</v>
      </c>
      <c r="L23" s="50">
        <f>[3]Лист2!X23</f>
        <v>3</v>
      </c>
      <c r="M23" s="40">
        <f>[3]Лист2!Z23</f>
        <v>264</v>
      </c>
      <c r="N23" s="206">
        <f>[3]Лист2!V23</f>
        <v>3</v>
      </c>
      <c r="O23" s="50">
        <f>Лист2!X23</f>
        <v>7</v>
      </c>
      <c r="P23" s="40">
        <f>Лист2!Z23</f>
        <v>320</v>
      </c>
      <c r="Q23" s="206">
        <f>Лист2!V23</f>
        <v>6</v>
      </c>
      <c r="R23" s="132">
        <f>C23+F23+I23+L23+O23</f>
        <v>25</v>
      </c>
      <c r="S23" s="143">
        <f>D23+G23+J23+M23+P23</f>
        <v>1593</v>
      </c>
      <c r="T23" s="226">
        <f>E23+H23+K23+N23+Q23</f>
        <v>20</v>
      </c>
      <c r="U23" s="223"/>
    </row>
    <row r="24" spans="1:21" ht="17.100000000000001" customHeight="1" thickBot="1" x14ac:dyDescent="0.3">
      <c r="A24" s="201"/>
      <c r="B24" s="208"/>
      <c r="C24" s="43">
        <v>11</v>
      </c>
      <c r="D24" s="42">
        <v>427</v>
      </c>
      <c r="E24" s="207"/>
      <c r="F24" s="43">
        <f>[1]Лист2!Y23</f>
        <v>12</v>
      </c>
      <c r="G24" s="42">
        <f>[1]Лист2!AA23</f>
        <v>400</v>
      </c>
      <c r="H24" s="207"/>
      <c r="I24" s="43">
        <f>[2]Лист3!I24</f>
        <v>15</v>
      </c>
      <c r="J24" s="42">
        <f>[2]Лист3!J24</f>
        <v>413</v>
      </c>
      <c r="K24" s="207"/>
      <c r="L24" s="43">
        <f>[3]Лист2!Y23</f>
        <v>12</v>
      </c>
      <c r="M24" s="42">
        <f>[3]Лист2!AA23</f>
        <v>300</v>
      </c>
      <c r="N24" s="207"/>
      <c r="O24" s="43">
        <f>Лист2!Y23</f>
        <v>10</v>
      </c>
      <c r="P24" s="42">
        <f>Лист2!AA23</f>
        <v>316</v>
      </c>
      <c r="Q24" s="207"/>
      <c r="R24" s="144">
        <f>C24+F24+I24+L24+O24</f>
        <v>60</v>
      </c>
      <c r="S24" s="145">
        <f>D24+G24+J24+M24+P24</f>
        <v>1856</v>
      </c>
      <c r="T24" s="227"/>
      <c r="U24" s="224"/>
    </row>
    <row r="25" spans="1:21" ht="34.5" customHeight="1" thickTop="1" thickBot="1" x14ac:dyDescent="0.3">
      <c r="A25" s="202"/>
      <c r="B25" s="178"/>
      <c r="C25" s="55">
        <f>C23/C24</f>
        <v>0.63636363636363635</v>
      </c>
      <c r="D25" s="55">
        <f>D23/D24</f>
        <v>0.92505854800936771</v>
      </c>
      <c r="E25" s="49">
        <v>2</v>
      </c>
      <c r="F25" s="55">
        <f>F23/F24</f>
        <v>0.5</v>
      </c>
      <c r="G25" s="55">
        <f>G23/G24</f>
        <v>0.79249999999999998</v>
      </c>
      <c r="H25" s="49">
        <f>[1]Лист2!W23</f>
        <v>1</v>
      </c>
      <c r="I25" s="55">
        <f>[2]Лист3!I25</f>
        <v>0.13333333333333333</v>
      </c>
      <c r="J25" s="55">
        <f>[2]Лист3!J25</f>
        <v>0.71912832929782078</v>
      </c>
      <c r="K25" s="49">
        <f>[2]Лист3!K25</f>
        <v>0</v>
      </c>
      <c r="L25" s="55">
        <f>L23/L24</f>
        <v>0.25</v>
      </c>
      <c r="M25" s="55">
        <f>M23/M24</f>
        <v>0.88</v>
      </c>
      <c r="N25" s="49">
        <f>[3]Лист2!W23</f>
        <v>1</v>
      </c>
      <c r="O25" s="55">
        <f>O23/O24</f>
        <v>0.7</v>
      </c>
      <c r="P25" s="55">
        <f>P23/P24</f>
        <v>1.0126582278481013</v>
      </c>
      <c r="Q25" s="49">
        <f>Лист2!W23</f>
        <v>1</v>
      </c>
      <c r="R25" s="146">
        <f>R23/R24</f>
        <v>0.41666666666666669</v>
      </c>
      <c r="S25" s="146">
        <f>S23/S24</f>
        <v>0.85829741379310343</v>
      </c>
      <c r="T25" s="147">
        <f>E25+H25+K25+N25+Q25</f>
        <v>5</v>
      </c>
      <c r="U25" s="225"/>
    </row>
    <row r="26" spans="1:21" x14ac:dyDescent="0.25">
      <c r="O26" s="133"/>
      <c r="P26" s="133"/>
      <c r="Q26" s="133"/>
      <c r="R26" s="133"/>
      <c r="S26" s="133"/>
      <c r="T26" s="133"/>
      <c r="U26" s="133"/>
    </row>
    <row r="27" spans="1:21" x14ac:dyDescent="0.25">
      <c r="O27" s="133"/>
      <c r="P27" s="133"/>
      <c r="Q27" s="133"/>
      <c r="R27" s="133"/>
      <c r="S27" s="133"/>
      <c r="T27" s="133"/>
      <c r="U27" s="133"/>
    </row>
    <row r="28" spans="1:21" x14ac:dyDescent="0.25">
      <c r="O28" s="133"/>
      <c r="P28" s="133"/>
      <c r="Q28" s="133"/>
      <c r="R28" s="133"/>
      <c r="S28" s="133"/>
      <c r="T28" s="133"/>
      <c r="U28" s="133"/>
    </row>
    <row r="29" spans="1:21" x14ac:dyDescent="0.25">
      <c r="O29" s="133"/>
      <c r="P29" s="133"/>
      <c r="Q29" s="133"/>
      <c r="R29" s="133"/>
      <c r="S29" s="133"/>
      <c r="T29" s="133"/>
      <c r="U29" s="133"/>
    </row>
    <row r="30" spans="1:21" x14ac:dyDescent="0.25">
      <c r="O30" s="133"/>
      <c r="P30" s="133"/>
      <c r="Q30" s="133"/>
      <c r="R30" s="133"/>
      <c r="S30" s="133"/>
      <c r="T30" s="133"/>
      <c r="U30" s="133"/>
    </row>
    <row r="31" spans="1:21" x14ac:dyDescent="0.25">
      <c r="O31" s="133"/>
      <c r="P31" s="133"/>
      <c r="Q31" s="133"/>
      <c r="R31" s="133"/>
      <c r="S31" s="133"/>
      <c r="T31" s="133"/>
      <c r="U31" s="133"/>
    </row>
    <row r="32" spans="1:21" x14ac:dyDescent="0.25">
      <c r="O32" s="133"/>
      <c r="P32" s="133"/>
      <c r="Q32" s="133"/>
      <c r="R32" s="133"/>
      <c r="S32" s="133"/>
      <c r="T32" s="133"/>
      <c r="U32" s="133"/>
    </row>
  </sheetData>
  <mergeCells count="80">
    <mergeCell ref="Q23:Q24"/>
    <mergeCell ref="R7:S7"/>
    <mergeCell ref="R5:S5"/>
    <mergeCell ref="Q8:Q9"/>
    <mergeCell ref="R2:U4"/>
    <mergeCell ref="O4:Q4"/>
    <mergeCell ref="O3:Q3"/>
    <mergeCell ref="O5:P5"/>
    <mergeCell ref="O7:P7"/>
    <mergeCell ref="U11:U13"/>
    <mergeCell ref="U5:U7"/>
    <mergeCell ref="T11:T12"/>
    <mergeCell ref="U8:U10"/>
    <mergeCell ref="T8:T9"/>
    <mergeCell ref="Q17:Q18"/>
    <mergeCell ref="U23:U25"/>
    <mergeCell ref="L3:N3"/>
    <mergeCell ref="Q14:Q15"/>
    <mergeCell ref="Q11:Q12"/>
    <mergeCell ref="I3:K3"/>
    <mergeCell ref="K8:K9"/>
    <mergeCell ref="L4:N4"/>
    <mergeCell ref="L7:M7"/>
    <mergeCell ref="I4:K4"/>
    <mergeCell ref="L5:M5"/>
    <mergeCell ref="I5:J5"/>
    <mergeCell ref="I7:J7"/>
    <mergeCell ref="H8:H9"/>
    <mergeCell ref="Q20:Q21"/>
    <mergeCell ref="F5:G5"/>
    <mergeCell ref="F7:G7"/>
    <mergeCell ref="H11:H12"/>
    <mergeCell ref="H17:H18"/>
    <mergeCell ref="N17:N18"/>
    <mergeCell ref="K23:K24"/>
    <mergeCell ref="K17:K18"/>
    <mergeCell ref="N20:N21"/>
    <mergeCell ref="N8:N9"/>
    <mergeCell ref="N14:N15"/>
    <mergeCell ref="K11:K12"/>
    <mergeCell ref="N11:N12"/>
    <mergeCell ref="K20:K21"/>
    <mergeCell ref="K14:K15"/>
    <mergeCell ref="N23:N24"/>
    <mergeCell ref="U14:U16"/>
    <mergeCell ref="U17:U19"/>
    <mergeCell ref="T23:T24"/>
    <mergeCell ref="T20:T21"/>
    <mergeCell ref="U20:U22"/>
    <mergeCell ref="T17:T18"/>
    <mergeCell ref="T14:T15"/>
    <mergeCell ref="E11:E12"/>
    <mergeCell ref="H14:H15"/>
    <mergeCell ref="A11:A13"/>
    <mergeCell ref="C3:E3"/>
    <mergeCell ref="E8:E9"/>
    <mergeCell ref="C7:D7"/>
    <mergeCell ref="A2:A7"/>
    <mergeCell ref="C4:E4"/>
    <mergeCell ref="A8:A10"/>
    <mergeCell ref="B11:B13"/>
    <mergeCell ref="C5:D5"/>
    <mergeCell ref="B2:B7"/>
    <mergeCell ref="B8:B10"/>
    <mergeCell ref="A14:A16"/>
    <mergeCell ref="F3:H3"/>
    <mergeCell ref="F4:H4"/>
    <mergeCell ref="A23:A25"/>
    <mergeCell ref="A20:A22"/>
    <mergeCell ref="E23:E24"/>
    <mergeCell ref="H23:H24"/>
    <mergeCell ref="H20:H21"/>
    <mergeCell ref="B23:B25"/>
    <mergeCell ref="B20:B22"/>
    <mergeCell ref="E20:E21"/>
    <mergeCell ref="A17:A19"/>
    <mergeCell ref="B17:B19"/>
    <mergeCell ref="E17:E18"/>
    <mergeCell ref="E14:E15"/>
    <mergeCell ref="B14:B16"/>
  </mergeCells>
  <phoneticPr fontId="10" type="noConversion"/>
  <pageMargins left="0.55118110236220474" right="0.35433070866141736" top="0.98425196850393704" bottom="0.98425196850393704" header="0.51181102362204722" footer="0.51181102362204722"/>
  <pageSetup paperSize="9" orientation="landscape" horizontalDpi="0" verticalDpi="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6"/>
  <sheetViews>
    <sheetView topLeftCell="A7" zoomScale="110" zoomScaleNormal="110" workbookViewId="0">
      <selection activeCell="AD13" sqref="AD13:AD14"/>
    </sheetView>
  </sheetViews>
  <sheetFormatPr defaultColWidth="8.85546875" defaultRowHeight="15" x14ac:dyDescent="0.25"/>
  <cols>
    <col min="1" max="1" width="8.85546875" style="21"/>
    <col min="2" max="2" width="4.28515625" style="21" customWidth="1"/>
    <col min="3" max="3" width="23.85546875" style="21" customWidth="1"/>
    <col min="4" max="21" width="2.28515625" style="21" customWidth="1"/>
    <col min="22" max="22" width="7.42578125" style="52" customWidth="1"/>
    <col min="23" max="23" width="6.85546875" style="21" customWidth="1"/>
    <col min="24" max="24" width="7.42578125" style="21" customWidth="1"/>
    <col min="25" max="25" width="6.85546875" style="21" customWidth="1"/>
    <col min="26" max="26" width="6" style="21" customWidth="1"/>
    <col min="27" max="27" width="4.7109375" style="21" customWidth="1"/>
    <col min="28" max="28" width="7.28515625" style="21" customWidth="1"/>
    <col min="29" max="29" width="7.7109375" style="21" customWidth="1"/>
    <col min="30" max="30" width="8.140625" style="21" customWidth="1"/>
    <col min="31" max="31" width="4.42578125" style="21" customWidth="1"/>
    <col min="32" max="32" width="6.28515625" style="21" customWidth="1"/>
    <col min="33" max="16384" width="8.85546875" style="21"/>
  </cols>
  <sheetData>
    <row r="1" spans="2:34" ht="15" customHeight="1" x14ac:dyDescent="0.25">
      <c r="B1" s="280" t="s">
        <v>14</v>
      </c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</row>
    <row r="2" spans="2:34" ht="19.5" x14ac:dyDescent="0.25">
      <c r="B2" s="280" t="s">
        <v>15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</row>
    <row r="3" spans="2:34" ht="19.5" x14ac:dyDescent="0.25">
      <c r="B3" s="281" t="s">
        <v>37</v>
      </c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</row>
    <row r="4" spans="2:34" ht="18" customHeight="1" x14ac:dyDescent="0.25">
      <c r="B4" s="280" t="s">
        <v>36</v>
      </c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</row>
    <row r="5" spans="2:34" ht="21" customHeight="1" x14ac:dyDescent="0.25">
      <c r="B5" s="282" t="s">
        <v>16</v>
      </c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</row>
    <row r="6" spans="2:34" ht="20.25" customHeight="1" x14ac:dyDescent="0.35">
      <c r="L6" s="56"/>
      <c r="R6" s="56"/>
      <c r="S6" s="14"/>
      <c r="V6" s="57"/>
    </row>
    <row r="7" spans="2:34" ht="15" customHeight="1" x14ac:dyDescent="0.25">
      <c r="B7" s="279" t="s">
        <v>60</v>
      </c>
      <c r="C7" s="279"/>
      <c r="D7" s="279"/>
      <c r="E7" s="279"/>
      <c r="F7" s="279"/>
      <c r="G7" s="279"/>
      <c r="H7" s="279"/>
      <c r="I7" s="279"/>
      <c r="J7" s="279"/>
      <c r="K7" s="279"/>
      <c r="L7" s="279"/>
      <c r="M7" s="279"/>
      <c r="N7" s="279"/>
      <c r="O7" s="279"/>
      <c r="P7" s="279"/>
      <c r="Q7" s="279"/>
      <c r="R7" s="279"/>
      <c r="S7" s="279"/>
      <c r="T7" s="279"/>
      <c r="U7" s="279"/>
      <c r="V7" s="279"/>
      <c r="W7" s="279"/>
      <c r="X7" s="279"/>
      <c r="Y7" s="279"/>
      <c r="Z7" s="279"/>
      <c r="AA7" s="279"/>
      <c r="AB7" s="279"/>
      <c r="AC7" s="279"/>
      <c r="AD7" s="279"/>
    </row>
    <row r="8" spans="2:34" ht="15" customHeight="1" x14ac:dyDescent="0.3">
      <c r="O8" s="58"/>
      <c r="R8" s="15"/>
      <c r="U8" s="15"/>
      <c r="X8" s="58"/>
      <c r="Y8" s="58"/>
      <c r="AH8" s="64"/>
    </row>
    <row r="9" spans="2:34" ht="18.75" customHeight="1" x14ac:dyDescent="0.25">
      <c r="B9" s="199" t="s">
        <v>53</v>
      </c>
      <c r="C9" s="199"/>
      <c r="D9" s="199"/>
      <c r="AB9" s="195" t="s">
        <v>43</v>
      </c>
      <c r="AC9" s="195"/>
      <c r="AD9" s="195"/>
      <c r="AE9" s="195"/>
    </row>
    <row r="10" spans="2:34" ht="15.75" customHeight="1" thickBot="1" x14ac:dyDescent="0.35">
      <c r="B10" s="1"/>
      <c r="C10" s="1"/>
    </row>
    <row r="11" spans="2:34" ht="27" customHeight="1" x14ac:dyDescent="0.25">
      <c r="B11" s="157" t="s">
        <v>0</v>
      </c>
      <c r="C11" s="157" t="s">
        <v>1</v>
      </c>
      <c r="D11" s="190">
        <v>1</v>
      </c>
      <c r="E11" s="196"/>
      <c r="F11" s="191"/>
      <c r="G11" s="190">
        <v>2</v>
      </c>
      <c r="H11" s="196"/>
      <c r="I11" s="191"/>
      <c r="J11" s="190">
        <v>3</v>
      </c>
      <c r="K11" s="196"/>
      <c r="L11" s="191"/>
      <c r="M11" s="190">
        <v>4</v>
      </c>
      <c r="N11" s="196"/>
      <c r="O11" s="191"/>
      <c r="P11" s="190">
        <v>5</v>
      </c>
      <c r="Q11" s="196"/>
      <c r="R11" s="191"/>
      <c r="S11" s="190">
        <v>6</v>
      </c>
      <c r="T11" s="196"/>
      <c r="U11" s="191"/>
      <c r="V11" s="203" t="s">
        <v>54</v>
      </c>
      <c r="W11" s="203" t="s">
        <v>55</v>
      </c>
      <c r="X11" s="203" t="s">
        <v>56</v>
      </c>
      <c r="Y11" s="268" t="s">
        <v>35</v>
      </c>
      <c r="Z11" s="174" t="s">
        <v>13</v>
      </c>
      <c r="AA11" s="266"/>
      <c r="AB11" s="174" t="s">
        <v>34</v>
      </c>
      <c r="AC11" s="266"/>
      <c r="AD11" s="203" t="s">
        <v>2</v>
      </c>
    </row>
    <row r="12" spans="2:34" ht="25.5" customHeight="1" thickBot="1" x14ac:dyDescent="0.3">
      <c r="B12" s="158"/>
      <c r="C12" s="158"/>
      <c r="D12" s="197"/>
      <c r="E12" s="195"/>
      <c r="F12" s="198"/>
      <c r="G12" s="197"/>
      <c r="H12" s="195"/>
      <c r="I12" s="198"/>
      <c r="J12" s="197"/>
      <c r="K12" s="195"/>
      <c r="L12" s="198"/>
      <c r="M12" s="197"/>
      <c r="N12" s="195"/>
      <c r="O12" s="198"/>
      <c r="P12" s="197"/>
      <c r="Q12" s="195"/>
      <c r="R12" s="198"/>
      <c r="S12" s="197"/>
      <c r="T12" s="195"/>
      <c r="U12" s="198"/>
      <c r="V12" s="205"/>
      <c r="W12" s="205"/>
      <c r="X12" s="205"/>
      <c r="Y12" s="269"/>
      <c r="Z12" s="178"/>
      <c r="AA12" s="267"/>
      <c r="AB12" s="178"/>
      <c r="AC12" s="267"/>
      <c r="AD12" s="205"/>
    </row>
    <row r="13" spans="2:34" ht="23.1" customHeight="1" thickTop="1" x14ac:dyDescent="0.25">
      <c r="B13" s="157">
        <v>1</v>
      </c>
      <c r="C13" s="253" t="str">
        <f>Лист1!C11</f>
        <v>«ТАРАЗ»                                       г.Тараз</v>
      </c>
      <c r="D13" s="255"/>
      <c r="E13" s="84"/>
      <c r="F13" s="84"/>
      <c r="G13" s="92">
        <f>Лист2!G13</f>
        <v>3</v>
      </c>
      <c r="H13" s="11" t="s">
        <v>49</v>
      </c>
      <c r="I13" s="93">
        <f>Лист2!I13</f>
        <v>2</v>
      </c>
      <c r="J13" s="92">
        <f>Лист2!J13</f>
        <v>3</v>
      </c>
      <c r="K13" s="11" t="str">
        <f>Лист2!K13</f>
        <v>:</v>
      </c>
      <c r="L13" s="93">
        <f>Лист2!L13</f>
        <v>0</v>
      </c>
      <c r="M13" s="92">
        <f>Лист2!M13</f>
        <v>3</v>
      </c>
      <c r="N13" s="11" t="str">
        <f>Лист2!N13</f>
        <v>:</v>
      </c>
      <c r="O13" s="93">
        <f>Лист2!O13</f>
        <v>1</v>
      </c>
      <c r="P13" s="92">
        <f>Лист2!P13</f>
        <v>3</v>
      </c>
      <c r="Q13" s="11" t="s">
        <v>49</v>
      </c>
      <c r="R13" s="93">
        <f>Лист2!R13</f>
        <v>0</v>
      </c>
      <c r="S13" s="92">
        <f>Лист2!S13</f>
        <v>3</v>
      </c>
      <c r="T13" s="11" t="str">
        <f>Лист2!T13</f>
        <v>:</v>
      </c>
      <c r="U13" s="93">
        <f>Лист2!U13</f>
        <v>0</v>
      </c>
      <c r="V13" s="257">
        <v>45</v>
      </c>
      <c r="W13" s="257">
        <f>H14+K14+N14+Q14+T14</f>
        <v>14</v>
      </c>
      <c r="X13" s="257">
        <f>V13+W13</f>
        <v>59</v>
      </c>
      <c r="Y13" s="263">
        <f>Лист3!T10</f>
        <v>21</v>
      </c>
      <c r="Z13" s="66">
        <f>Лист3!R8</f>
        <v>64</v>
      </c>
      <c r="AA13" s="67">
        <f>Лист3!R9</f>
        <v>26</v>
      </c>
      <c r="AB13" s="66">
        <f>Лист3!S8</f>
        <v>2063</v>
      </c>
      <c r="AC13" s="67">
        <f>Лист3!S9</f>
        <v>1671</v>
      </c>
      <c r="AD13" s="259">
        <v>2</v>
      </c>
    </row>
    <row r="14" spans="2:34" ht="23.1" customHeight="1" thickBot="1" x14ac:dyDescent="0.3">
      <c r="B14" s="158"/>
      <c r="C14" s="254"/>
      <c r="D14" s="256"/>
      <c r="E14" s="85"/>
      <c r="F14" s="91"/>
      <c r="G14" s="103"/>
      <c r="H14" s="104">
        <f>Лист2!H14</f>
        <v>2</v>
      </c>
      <c r="I14" s="105"/>
      <c r="J14" s="88"/>
      <c r="K14" s="90">
        <f>Лист2!K14</f>
        <v>3</v>
      </c>
      <c r="L14" s="89"/>
      <c r="M14" s="88"/>
      <c r="N14" s="90">
        <f>Лист2!N14</f>
        <v>3</v>
      </c>
      <c r="O14" s="89"/>
      <c r="P14" s="88"/>
      <c r="Q14" s="90">
        <f>Лист2!Q14</f>
        <v>3</v>
      </c>
      <c r="R14" s="89"/>
      <c r="S14" s="88"/>
      <c r="T14" s="90">
        <f>Лист2!T14</f>
        <v>3</v>
      </c>
      <c r="U14" s="89"/>
      <c r="V14" s="258"/>
      <c r="W14" s="258"/>
      <c r="X14" s="258"/>
      <c r="Y14" s="258"/>
      <c r="Z14" s="261">
        <f>Z13/AA13</f>
        <v>2.4615384615384617</v>
      </c>
      <c r="AA14" s="262"/>
      <c r="AB14" s="264">
        <f>AB13/AC13</f>
        <v>1.2345900658288449</v>
      </c>
      <c r="AC14" s="265"/>
      <c r="AD14" s="260"/>
    </row>
    <row r="15" spans="2:34" ht="23.1" customHeight="1" x14ac:dyDescent="0.25">
      <c r="B15" s="157">
        <v>2</v>
      </c>
      <c r="C15" s="203" t="str">
        <f>Лист1!C13</f>
        <v>«GRACIA-КZ»                                   г.Уральск</v>
      </c>
      <c r="D15" s="92">
        <f>Лист2!D15</f>
        <v>2</v>
      </c>
      <c r="E15" s="11" t="str">
        <f>Лист2!E15</f>
        <v>:</v>
      </c>
      <c r="F15" s="93">
        <f>Лист2!F15</f>
        <v>3</v>
      </c>
      <c r="G15" s="272"/>
      <c r="H15" s="101"/>
      <c r="I15" s="102"/>
      <c r="J15" s="92">
        <f>Лист2!J15</f>
        <v>3</v>
      </c>
      <c r="K15" s="11" t="str">
        <f>Лист2!K15</f>
        <v>:</v>
      </c>
      <c r="L15" s="93">
        <f>Лист2!L15</f>
        <v>0</v>
      </c>
      <c r="M15" s="92">
        <f>Лист2!M15</f>
        <v>3</v>
      </c>
      <c r="N15" s="11" t="str">
        <f>Лист2!N15</f>
        <v>:</v>
      </c>
      <c r="O15" s="93">
        <f>Лист2!O15</f>
        <v>0</v>
      </c>
      <c r="P15" s="92">
        <f>Лист2!P15</f>
        <v>3</v>
      </c>
      <c r="Q15" s="11" t="str">
        <f>Лист2!Q15</f>
        <v>:</v>
      </c>
      <c r="R15" s="93">
        <f>Лист2!R15</f>
        <v>0</v>
      </c>
      <c r="S15" s="92">
        <f>Лист2!S15</f>
        <v>3</v>
      </c>
      <c r="T15" s="11" t="str">
        <f>Лист2!T15</f>
        <v>:</v>
      </c>
      <c r="U15" s="93">
        <f>Лист2!U15</f>
        <v>0</v>
      </c>
      <c r="V15" s="257">
        <v>47</v>
      </c>
      <c r="W15" s="257">
        <f>E16+K16+N16+Q16+T16</f>
        <v>13</v>
      </c>
      <c r="X15" s="257">
        <f>V15+W15</f>
        <v>60</v>
      </c>
      <c r="Y15" s="263">
        <f>Лист3!T13</f>
        <v>19</v>
      </c>
      <c r="Z15" s="66">
        <f>Лист3!R11</f>
        <v>65</v>
      </c>
      <c r="AA15" s="67">
        <f>Лист3!R12</f>
        <v>23</v>
      </c>
      <c r="AB15" s="66">
        <f>Лист3!S11</f>
        <v>2049</v>
      </c>
      <c r="AC15" s="67">
        <f>Лист3!S12</f>
        <v>1663</v>
      </c>
      <c r="AD15" s="259">
        <v>1</v>
      </c>
    </row>
    <row r="16" spans="2:34" ht="23.1" customHeight="1" thickBot="1" x14ac:dyDescent="0.3">
      <c r="B16" s="158"/>
      <c r="C16" s="205"/>
      <c r="D16" s="88"/>
      <c r="E16" s="90">
        <f>Лист2!E16</f>
        <v>1</v>
      </c>
      <c r="F16" s="89"/>
      <c r="G16" s="273"/>
      <c r="H16" s="86"/>
      <c r="I16" s="59"/>
      <c r="J16" s="88"/>
      <c r="K16" s="90">
        <f>Лист2!K16</f>
        <v>3</v>
      </c>
      <c r="L16" s="89"/>
      <c r="M16" s="88"/>
      <c r="N16" s="90">
        <f>Лист2!N16</f>
        <v>3</v>
      </c>
      <c r="O16" s="89"/>
      <c r="P16" s="88"/>
      <c r="Q16" s="90">
        <f>Лист2!Q16</f>
        <v>3</v>
      </c>
      <c r="R16" s="89"/>
      <c r="S16" s="88"/>
      <c r="T16" s="90">
        <f>Лист2!T16</f>
        <v>3</v>
      </c>
      <c r="U16" s="89"/>
      <c r="V16" s="258"/>
      <c r="W16" s="258"/>
      <c r="X16" s="258"/>
      <c r="Y16" s="258"/>
      <c r="Z16" s="261">
        <f>Z15/AA15</f>
        <v>2.8260869565217392</v>
      </c>
      <c r="AA16" s="262"/>
      <c r="AB16" s="264">
        <f>AB15/AC15</f>
        <v>1.2321106434155142</v>
      </c>
      <c r="AC16" s="265"/>
      <c r="AD16" s="260"/>
    </row>
    <row r="17" spans="2:30" ht="23.1" customHeight="1" x14ac:dyDescent="0.25">
      <c r="B17" s="157">
        <v>3</v>
      </c>
      <c r="C17" s="203" t="str">
        <f>Лист1!C15</f>
        <v>«КОСТАНАЙ»                                              г.Костанай</v>
      </c>
      <c r="D17" s="92">
        <f>Лист2!D17</f>
        <v>0</v>
      </c>
      <c r="E17" s="11" t="str">
        <f>Лист2!E17</f>
        <v>:</v>
      </c>
      <c r="F17" s="93">
        <f>Лист2!F17</f>
        <v>3</v>
      </c>
      <c r="G17" s="92">
        <f>Лист2!G17</f>
        <v>0</v>
      </c>
      <c r="H17" s="11" t="str">
        <f>Лист2!H17</f>
        <v>:</v>
      </c>
      <c r="I17" s="93">
        <f>Лист2!I17</f>
        <v>3</v>
      </c>
      <c r="J17" s="270"/>
      <c r="K17" s="87"/>
      <c r="L17" s="60"/>
      <c r="M17" s="92">
        <f>Лист2!M17</f>
        <v>3</v>
      </c>
      <c r="N17" s="11" t="s">
        <v>49</v>
      </c>
      <c r="O17" s="93">
        <f>Лист2!O17</f>
        <v>0</v>
      </c>
      <c r="P17" s="92">
        <f>Лист2!P17</f>
        <v>3</v>
      </c>
      <c r="Q17" s="11" t="str">
        <f>Лист2!Q17</f>
        <v>:</v>
      </c>
      <c r="R17" s="93">
        <f>Лист2!R17</f>
        <v>0</v>
      </c>
      <c r="S17" s="92">
        <f>Лист2!S17</f>
        <v>3</v>
      </c>
      <c r="T17" s="11" t="str">
        <f>Лист2!T17</f>
        <v>:</v>
      </c>
      <c r="U17" s="93">
        <f>Лист2!U17</f>
        <v>1</v>
      </c>
      <c r="V17" s="257">
        <v>46</v>
      </c>
      <c r="W17" s="257">
        <f>E18+H18+N18+Q18+T18</f>
        <v>9</v>
      </c>
      <c r="X17" s="257">
        <f>V17+W17</f>
        <v>55</v>
      </c>
      <c r="Y17" s="263">
        <f>Лист3!T16</f>
        <v>19</v>
      </c>
      <c r="Z17" s="66">
        <f>Лист3!R14</f>
        <v>60</v>
      </c>
      <c r="AA17" s="67">
        <f>Лист3!R15</f>
        <v>25</v>
      </c>
      <c r="AB17" s="66">
        <f>Лист3!S14</f>
        <v>2014</v>
      </c>
      <c r="AC17" s="67">
        <f>Лист3!S15</f>
        <v>1624</v>
      </c>
      <c r="AD17" s="259">
        <v>3</v>
      </c>
    </row>
    <row r="18" spans="2:30" ht="23.1" customHeight="1" thickBot="1" x14ac:dyDescent="0.3">
      <c r="B18" s="158"/>
      <c r="C18" s="205"/>
      <c r="D18" s="88"/>
      <c r="E18" s="90">
        <f>Лист2!E18</f>
        <v>0</v>
      </c>
      <c r="F18" s="89"/>
      <c r="G18" s="88"/>
      <c r="H18" s="90">
        <f>Лист2!H18</f>
        <v>0</v>
      </c>
      <c r="I18" s="89"/>
      <c r="J18" s="271"/>
      <c r="K18" s="62"/>
      <c r="L18" s="61"/>
      <c r="M18" s="103"/>
      <c r="N18" s="104">
        <f>Лист2!N18</f>
        <v>3</v>
      </c>
      <c r="O18" s="105"/>
      <c r="P18" s="88"/>
      <c r="Q18" s="90">
        <f>Лист2!Q18</f>
        <v>3</v>
      </c>
      <c r="R18" s="89"/>
      <c r="S18" s="88"/>
      <c r="T18" s="90">
        <f>Лист2!T18</f>
        <v>3</v>
      </c>
      <c r="U18" s="89"/>
      <c r="V18" s="258"/>
      <c r="W18" s="258"/>
      <c r="X18" s="258"/>
      <c r="Y18" s="258"/>
      <c r="Z18" s="261">
        <f>Z17/AA17</f>
        <v>2.4</v>
      </c>
      <c r="AA18" s="262"/>
      <c r="AB18" s="264">
        <f>AB17/AC17</f>
        <v>1.2401477832512315</v>
      </c>
      <c r="AC18" s="265"/>
      <c r="AD18" s="260"/>
    </row>
    <row r="19" spans="2:30" ht="23.1" customHeight="1" x14ac:dyDescent="0.25">
      <c r="B19" s="157">
        <v>4</v>
      </c>
      <c r="C19" s="203" t="str">
        <f>Лист1!C17</f>
        <v>«КАЗЫГУРТ»                                      г.Шымкент</v>
      </c>
      <c r="D19" s="92">
        <f>Лист2!D19</f>
        <v>1</v>
      </c>
      <c r="E19" s="11" t="str">
        <f>Лист2!E19</f>
        <v>:</v>
      </c>
      <c r="F19" s="93">
        <f>Лист2!F19</f>
        <v>3</v>
      </c>
      <c r="G19" s="92">
        <f>Лист2!G19</f>
        <v>0</v>
      </c>
      <c r="H19" s="11" t="str">
        <f>Лист2!H19</f>
        <v>:</v>
      </c>
      <c r="I19" s="93">
        <f>Лист2!I19</f>
        <v>3</v>
      </c>
      <c r="J19" s="92">
        <f>Лист2!J19</f>
        <v>0</v>
      </c>
      <c r="K19" s="11" t="str">
        <f>Лист2!K19</f>
        <v>:</v>
      </c>
      <c r="L19" s="93">
        <f>Лист2!L19</f>
        <v>3</v>
      </c>
      <c r="M19" s="272"/>
      <c r="N19" s="101"/>
      <c r="O19" s="102"/>
      <c r="P19" s="92">
        <f>Лист2!P19</f>
        <v>3</v>
      </c>
      <c r="Q19" s="11" t="str">
        <f>Лист2!Q19</f>
        <v>:</v>
      </c>
      <c r="R19" s="93">
        <f>Лист2!R19</f>
        <v>0</v>
      </c>
      <c r="S19" s="92">
        <f>Лист2!S19</f>
        <v>1</v>
      </c>
      <c r="T19" s="11" t="str">
        <f>Лист2!T19</f>
        <v>:</v>
      </c>
      <c r="U19" s="93">
        <f>Лист2!U19</f>
        <v>3</v>
      </c>
      <c r="V19" s="257">
        <v>26</v>
      </c>
      <c r="W19" s="257">
        <f>E20+H20+K20+Q20+T20</f>
        <v>3</v>
      </c>
      <c r="X19" s="257">
        <f>V19+W19</f>
        <v>29</v>
      </c>
      <c r="Y19" s="263">
        <f>Лист3!T19</f>
        <v>9</v>
      </c>
      <c r="Z19" s="66">
        <f>Лист3!R17</f>
        <v>39</v>
      </c>
      <c r="AA19" s="67">
        <f>Лист3!R18</f>
        <v>52</v>
      </c>
      <c r="AB19" s="66">
        <f>Лист3!S17</f>
        <v>1931</v>
      </c>
      <c r="AC19" s="67">
        <f>Лист3!S18</f>
        <v>1950</v>
      </c>
      <c r="AD19" s="259">
        <v>4</v>
      </c>
    </row>
    <row r="20" spans="2:30" ht="23.1" customHeight="1" thickBot="1" x14ac:dyDescent="0.3">
      <c r="B20" s="158"/>
      <c r="C20" s="205"/>
      <c r="D20" s="88"/>
      <c r="E20" s="90">
        <f>Лист2!E20</f>
        <v>0</v>
      </c>
      <c r="F20" s="89"/>
      <c r="G20" s="88"/>
      <c r="H20" s="90">
        <f>Лист2!H20</f>
        <v>0</v>
      </c>
      <c r="I20" s="89"/>
      <c r="J20" s="88"/>
      <c r="K20" s="90">
        <f>Лист2!K20</f>
        <v>0</v>
      </c>
      <c r="L20" s="89"/>
      <c r="M20" s="273"/>
      <c r="N20" s="86"/>
      <c r="O20" s="59"/>
      <c r="P20" s="103"/>
      <c r="Q20" s="104">
        <f>Лист2!Q20</f>
        <v>3</v>
      </c>
      <c r="R20" s="105"/>
      <c r="S20" s="88"/>
      <c r="T20" s="90">
        <f>Лист2!T20</f>
        <v>0</v>
      </c>
      <c r="U20" s="89"/>
      <c r="V20" s="258"/>
      <c r="W20" s="258"/>
      <c r="X20" s="258"/>
      <c r="Y20" s="258"/>
      <c r="Z20" s="261">
        <f>Z19/AA19</f>
        <v>0.75</v>
      </c>
      <c r="AA20" s="262"/>
      <c r="AB20" s="264">
        <f>AB19/AC19</f>
        <v>0.9902564102564102</v>
      </c>
      <c r="AC20" s="265"/>
      <c r="AD20" s="260"/>
    </row>
    <row r="21" spans="2:30" ht="23.1" customHeight="1" x14ac:dyDescent="0.25">
      <c r="B21" s="157">
        <v>5</v>
      </c>
      <c r="C21" s="203" t="str">
        <f>Лист1!C19</f>
        <v xml:space="preserve">«ХРОМТАУ»                                г.Хромтау </v>
      </c>
      <c r="D21" s="92">
        <f>Лист2!D21</f>
        <v>0</v>
      </c>
      <c r="E21" s="11" t="str">
        <f>Лист2!E21</f>
        <v>:</v>
      </c>
      <c r="F21" s="93">
        <f>Лист2!F21</f>
        <v>3</v>
      </c>
      <c r="G21" s="92">
        <f>Лист2!G21</f>
        <v>0</v>
      </c>
      <c r="H21" s="11" t="str">
        <f>Лист2!H21</f>
        <v>:</v>
      </c>
      <c r="I21" s="93">
        <f>Лист2!I21</f>
        <v>3</v>
      </c>
      <c r="J21" s="92">
        <f>Лист2!J21</f>
        <v>0</v>
      </c>
      <c r="K21" s="11" t="str">
        <f>Лист2!K21</f>
        <v>:</v>
      </c>
      <c r="L21" s="93">
        <f>Лист2!L21</f>
        <v>3</v>
      </c>
      <c r="M21" s="92">
        <f>Лист2!M21</f>
        <v>0</v>
      </c>
      <c r="N21" s="11" t="str">
        <f>Лист2!N21</f>
        <v>:</v>
      </c>
      <c r="O21" s="93">
        <f>Лист2!O21</f>
        <v>3</v>
      </c>
      <c r="P21" s="277"/>
      <c r="Q21" s="101"/>
      <c r="R21" s="106"/>
      <c r="S21" s="92">
        <f>Лист2!S21</f>
        <v>0</v>
      </c>
      <c r="T21" s="11" t="str">
        <f>Лист2!T21</f>
        <v>:</v>
      </c>
      <c r="U21" s="93">
        <f>Лист2!U21</f>
        <v>3</v>
      </c>
      <c r="V21" s="257">
        <v>2</v>
      </c>
      <c r="W21" s="257">
        <f>E22+H22+K22+N22+T22</f>
        <v>0</v>
      </c>
      <c r="X21" s="257">
        <f>V21+W21</f>
        <v>2</v>
      </c>
      <c r="Y21" s="263">
        <f>Лист3!T22</f>
        <v>1</v>
      </c>
      <c r="Z21" s="66">
        <f>Лист3!R20</f>
        <v>7</v>
      </c>
      <c r="AA21" s="67">
        <f>Лист3!R21</f>
        <v>74</v>
      </c>
      <c r="AB21" s="69">
        <f>Лист3!S20</f>
        <v>1106</v>
      </c>
      <c r="AC21" s="70">
        <f>Лист3!S21</f>
        <v>1992</v>
      </c>
      <c r="AD21" s="259">
        <v>6</v>
      </c>
    </row>
    <row r="22" spans="2:30" ht="23.1" customHeight="1" thickBot="1" x14ac:dyDescent="0.3">
      <c r="B22" s="158"/>
      <c r="C22" s="278"/>
      <c r="D22" s="88"/>
      <c r="E22" s="90">
        <f>Лист2!E22</f>
        <v>0</v>
      </c>
      <c r="F22" s="89"/>
      <c r="G22" s="88"/>
      <c r="H22" s="90">
        <f>Лист2!H22</f>
        <v>0</v>
      </c>
      <c r="I22" s="89"/>
      <c r="J22" s="88"/>
      <c r="K22" s="90">
        <f>Лист2!K22</f>
        <v>0</v>
      </c>
      <c r="L22" s="89"/>
      <c r="M22" s="88"/>
      <c r="N22" s="90">
        <f>Лист2!N22</f>
        <v>0</v>
      </c>
      <c r="O22" s="89"/>
      <c r="P22" s="271"/>
      <c r="Q22" s="62"/>
      <c r="R22" s="61"/>
      <c r="S22" s="103"/>
      <c r="T22" s="104">
        <f>Лист2!T22</f>
        <v>0</v>
      </c>
      <c r="U22" s="105"/>
      <c r="V22" s="258"/>
      <c r="W22" s="258"/>
      <c r="X22" s="258"/>
      <c r="Y22" s="274">
        <f>Лист3!T23</f>
        <v>20</v>
      </c>
      <c r="Z22" s="261">
        <f>Z21/AA21</f>
        <v>9.45945945945946E-2</v>
      </c>
      <c r="AA22" s="262"/>
      <c r="AB22" s="264">
        <f>AB21/AC21</f>
        <v>0.55522088353413657</v>
      </c>
      <c r="AC22" s="265"/>
      <c r="AD22" s="260"/>
    </row>
    <row r="23" spans="2:30" ht="23.1" customHeight="1" thickTop="1" x14ac:dyDescent="0.25">
      <c r="B23" s="157">
        <v>6</v>
      </c>
      <c r="C23" s="275" t="str">
        <f>Лист1!C21</f>
        <v>"МЕТАЛЛУРГ"                                              г. Темиртау Карагандинская обл.</v>
      </c>
      <c r="D23" s="92">
        <f>Лист2!D23</f>
        <v>0</v>
      </c>
      <c r="E23" s="11" t="str">
        <f>Лист2!E23</f>
        <v>:</v>
      </c>
      <c r="F23" s="93">
        <f>Лист2!F23</f>
        <v>3</v>
      </c>
      <c r="G23" s="92">
        <f>Лист2!G23</f>
        <v>0</v>
      </c>
      <c r="H23" s="11" t="str">
        <f>Лист2!H23</f>
        <v>:</v>
      </c>
      <c r="I23" s="93">
        <f>Лист2!I23</f>
        <v>3</v>
      </c>
      <c r="J23" s="92">
        <f>Лист2!J23</f>
        <v>1</v>
      </c>
      <c r="K23" s="11" t="str">
        <f>Лист2!K23</f>
        <v>:</v>
      </c>
      <c r="L23" s="93">
        <f>Лист2!L23</f>
        <v>3</v>
      </c>
      <c r="M23" s="92">
        <f>Лист2!M23</f>
        <v>3</v>
      </c>
      <c r="N23" s="11" t="str">
        <f>Лист2!N23</f>
        <v>:</v>
      </c>
      <c r="O23" s="93">
        <f>Лист2!O23</f>
        <v>1</v>
      </c>
      <c r="P23" s="92">
        <f>Лист2!P23</f>
        <v>3</v>
      </c>
      <c r="Q23" s="11" t="str">
        <f>Лист2!Q23</f>
        <v>:</v>
      </c>
      <c r="R23" s="93">
        <f>Лист2!R23</f>
        <v>0</v>
      </c>
      <c r="S23" s="101"/>
      <c r="T23" s="101"/>
      <c r="U23" s="101"/>
      <c r="V23" s="257">
        <v>14</v>
      </c>
      <c r="W23" s="257">
        <f>E24+H24+K24+N24+Q24</f>
        <v>6</v>
      </c>
      <c r="X23" s="257">
        <f>V23+W23</f>
        <v>20</v>
      </c>
      <c r="Y23" s="263">
        <f>Лист3!T25</f>
        <v>5</v>
      </c>
      <c r="Z23" s="71">
        <f>Лист3!R23</f>
        <v>25</v>
      </c>
      <c r="AA23" s="72">
        <f>Лист3!R24</f>
        <v>60</v>
      </c>
      <c r="AB23" s="73">
        <f>Лист3!S23</f>
        <v>1593</v>
      </c>
      <c r="AC23" s="74">
        <f>Лист3!S24</f>
        <v>1856</v>
      </c>
      <c r="AD23" s="259">
        <v>5</v>
      </c>
    </row>
    <row r="24" spans="2:30" ht="23.1" customHeight="1" thickBot="1" x14ac:dyDescent="0.3">
      <c r="B24" s="158"/>
      <c r="C24" s="276"/>
      <c r="D24" s="88"/>
      <c r="E24" s="94">
        <f>Лист2!E24</f>
        <v>0</v>
      </c>
      <c r="F24" s="89"/>
      <c r="G24" s="88"/>
      <c r="H24" s="94">
        <f>Лист2!H24</f>
        <v>0</v>
      </c>
      <c r="I24" s="89"/>
      <c r="J24" s="88"/>
      <c r="K24" s="94">
        <f>Лист2!K24</f>
        <v>0</v>
      </c>
      <c r="L24" s="89"/>
      <c r="M24" s="88"/>
      <c r="N24" s="94">
        <f>Лист2!N24</f>
        <v>3</v>
      </c>
      <c r="O24" s="89"/>
      <c r="P24" s="88"/>
      <c r="Q24" s="94">
        <f>Лист2!Q24</f>
        <v>3</v>
      </c>
      <c r="R24" s="89"/>
      <c r="S24" s="62"/>
      <c r="T24" s="62"/>
      <c r="U24" s="62"/>
      <c r="V24" s="258"/>
      <c r="W24" s="258"/>
      <c r="X24" s="258"/>
      <c r="Y24" s="274">
        <f>Лист3!T26</f>
        <v>0</v>
      </c>
      <c r="Z24" s="261">
        <f>Z23/AA23</f>
        <v>0.41666666666666669</v>
      </c>
      <c r="AA24" s="262"/>
      <c r="AB24" s="264">
        <f>AB23/AC23</f>
        <v>0.85829741379310343</v>
      </c>
      <c r="AC24" s="265"/>
      <c r="AD24" s="260"/>
    </row>
    <row r="26" spans="2:30" ht="18.75" x14ac:dyDescent="0.3">
      <c r="B26" s="1" t="s">
        <v>3</v>
      </c>
      <c r="I26" s="1"/>
      <c r="K26" s="100" t="s">
        <v>61</v>
      </c>
      <c r="L26" s="97"/>
      <c r="M26" s="19"/>
      <c r="R26" s="1"/>
      <c r="S26" s="1" t="s">
        <v>62</v>
      </c>
      <c r="T26" s="152"/>
      <c r="U26" s="152"/>
      <c r="V26" s="153"/>
      <c r="W26" s="152"/>
      <c r="X26" s="152"/>
      <c r="AA26" s="1"/>
      <c r="AB26" s="1" t="s">
        <v>63</v>
      </c>
    </row>
  </sheetData>
  <mergeCells count="82">
    <mergeCell ref="B7:AD7"/>
    <mergeCell ref="B1:AD1"/>
    <mergeCell ref="B2:AD2"/>
    <mergeCell ref="B3:AD3"/>
    <mergeCell ref="B4:AD4"/>
    <mergeCell ref="B5:AD5"/>
    <mergeCell ref="AB20:AC20"/>
    <mergeCell ref="B23:B24"/>
    <mergeCell ref="W23:W24"/>
    <mergeCell ref="M19:M20"/>
    <mergeCell ref="C23:C24"/>
    <mergeCell ref="V19:V20"/>
    <mergeCell ref="P21:P22"/>
    <mergeCell ref="W19:W20"/>
    <mergeCell ref="V23:V24"/>
    <mergeCell ref="B21:B22"/>
    <mergeCell ref="W21:W22"/>
    <mergeCell ref="C21:C22"/>
    <mergeCell ref="AD23:AD24"/>
    <mergeCell ref="X21:X22"/>
    <mergeCell ref="Y21:Y22"/>
    <mergeCell ref="Z22:AA22"/>
    <mergeCell ref="AB24:AC24"/>
    <mergeCell ref="Z24:AA24"/>
    <mergeCell ref="X23:X24"/>
    <mergeCell ref="Y23:Y24"/>
    <mergeCell ref="AB22:AC22"/>
    <mergeCell ref="B15:B16"/>
    <mergeCell ref="B17:B18"/>
    <mergeCell ref="C17:C18"/>
    <mergeCell ref="C15:C16"/>
    <mergeCell ref="B19:B20"/>
    <mergeCell ref="C19:C20"/>
    <mergeCell ref="J17:J18"/>
    <mergeCell ref="Z18:AA18"/>
    <mergeCell ref="G15:G16"/>
    <mergeCell ref="Y17:Y18"/>
    <mergeCell ref="V15:V16"/>
    <mergeCell ref="W15:W16"/>
    <mergeCell ref="AD15:AD16"/>
    <mergeCell ref="AD21:AD22"/>
    <mergeCell ref="Z16:AA16"/>
    <mergeCell ref="V17:V18"/>
    <mergeCell ref="W17:W18"/>
    <mergeCell ref="X17:X18"/>
    <mergeCell ref="Y15:Y16"/>
    <mergeCell ref="X15:X16"/>
    <mergeCell ref="AD19:AD20"/>
    <mergeCell ref="V21:V22"/>
    <mergeCell ref="AB16:AC16"/>
    <mergeCell ref="Z20:AA20"/>
    <mergeCell ref="X19:X20"/>
    <mergeCell ref="Y19:Y20"/>
    <mergeCell ref="AD17:AD18"/>
    <mergeCell ref="AB18:AC18"/>
    <mergeCell ref="AD13:AD14"/>
    <mergeCell ref="Z14:AA14"/>
    <mergeCell ref="Y13:Y14"/>
    <mergeCell ref="AB14:AC14"/>
    <mergeCell ref="J11:L12"/>
    <mergeCell ref="X13:X14"/>
    <mergeCell ref="X11:X12"/>
    <mergeCell ref="W11:W12"/>
    <mergeCell ref="V11:V12"/>
    <mergeCell ref="AB11:AC12"/>
    <mergeCell ref="Y11:Y12"/>
    <mergeCell ref="AD11:AD12"/>
    <mergeCell ref="Z11:AA12"/>
    <mergeCell ref="B13:B14"/>
    <mergeCell ref="C13:C14"/>
    <mergeCell ref="D13:D14"/>
    <mergeCell ref="V13:V14"/>
    <mergeCell ref="W13:W14"/>
    <mergeCell ref="AB9:AE9"/>
    <mergeCell ref="B9:D9"/>
    <mergeCell ref="C11:C12"/>
    <mergeCell ref="D11:F12"/>
    <mergeCell ref="B11:B12"/>
    <mergeCell ref="S11:U12"/>
    <mergeCell ref="G11:I12"/>
    <mergeCell ref="P11:R12"/>
    <mergeCell ref="M11:O12"/>
  </mergeCells>
  <phoneticPr fontId="10" type="noConversion"/>
  <pageMargins left="0.26" right="0.16" top="0.26" bottom="0.17" header="0.17" footer="0.17"/>
  <pageSetup paperSize="9" orientation="landscape" horizontalDpi="300" verticalDpi="300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2019-11-06T16:59:57Z</cp:lastPrinted>
  <dcterms:created xsi:type="dcterms:W3CDTF">2006-09-28T05:33:49Z</dcterms:created>
  <dcterms:modified xsi:type="dcterms:W3CDTF">2021-04-20T11:19:32Z</dcterms:modified>
</cp:coreProperties>
</file>