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placeholders" filterPrivacy="1"/>
  <bookViews>
    <workbookView xWindow="0" yWindow="0" windowWidth="15345" windowHeight="4665" activeTab="1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  <externalReference r:id="rId6"/>
  </externalReferences>
  <calcPr calcId="124519"/>
</workbook>
</file>

<file path=xl/calcChain.xml><?xml version="1.0" encoding="utf-8"?>
<calcChain xmlns="http://schemas.openxmlformats.org/spreadsheetml/2006/main">
  <c r="Q34" i="3"/>
  <c r="Q31"/>
  <c r="Q28"/>
  <c r="Q25"/>
  <c r="Q22"/>
  <c r="Q19"/>
  <c r="Q16"/>
  <c r="Q13"/>
  <c r="Q10"/>
  <c r="T10" s="1"/>
  <c r="N34" l="1"/>
  <c r="N31"/>
  <c r="N28"/>
  <c r="K34" l="1"/>
  <c r="J33"/>
  <c r="J34" s="1"/>
  <c r="I33"/>
  <c r="K32"/>
  <c r="J32"/>
  <c r="I32"/>
  <c r="I34" s="1"/>
  <c r="K31"/>
  <c r="J30"/>
  <c r="J31" s="1"/>
  <c r="I30"/>
  <c r="K29"/>
  <c r="J29"/>
  <c r="I29"/>
  <c r="K28"/>
  <c r="J27"/>
  <c r="J28" s="1"/>
  <c r="I27"/>
  <c r="K26"/>
  <c r="J26"/>
  <c r="I26"/>
  <c r="I28" s="1"/>
  <c r="K25"/>
  <c r="J24"/>
  <c r="J25" s="1"/>
  <c r="I24"/>
  <c r="K23"/>
  <c r="J23"/>
  <c r="I23"/>
  <c r="K22"/>
  <c r="J21"/>
  <c r="J22" s="1"/>
  <c r="I21"/>
  <c r="K20"/>
  <c r="J20"/>
  <c r="I20"/>
  <c r="I22" s="1"/>
  <c r="K19"/>
  <c r="J18"/>
  <c r="I18"/>
  <c r="K17"/>
  <c r="J17"/>
  <c r="I17"/>
  <c r="K16"/>
  <c r="J15"/>
  <c r="I15"/>
  <c r="K14"/>
  <c r="J14"/>
  <c r="I14"/>
  <c r="K13"/>
  <c r="J12"/>
  <c r="I12"/>
  <c r="K11"/>
  <c r="J11"/>
  <c r="I11"/>
  <c r="K10"/>
  <c r="J9"/>
  <c r="I9"/>
  <c r="K8"/>
  <c r="J8"/>
  <c r="I8"/>
  <c r="I10" s="1"/>
  <c r="J10" l="1"/>
  <c r="J16"/>
  <c r="J13"/>
  <c r="J19"/>
  <c r="I16"/>
  <c r="I25"/>
  <c r="I31"/>
  <c r="I19"/>
  <c r="I13"/>
  <c r="Y28" i="4" l="1"/>
  <c r="AB26"/>
  <c r="D26"/>
  <c r="G26"/>
  <c r="AC25"/>
  <c r="AA25"/>
  <c r="R24" i="2"/>
  <c r="Q25" i="4" s="1"/>
  <c r="G24" l="1"/>
  <c r="Y22"/>
  <c r="V22"/>
  <c r="P22"/>
  <c r="M22"/>
  <c r="J22"/>
  <c r="G22"/>
  <c r="D22"/>
  <c r="U21"/>
  <c r="Y20"/>
  <c r="V20"/>
  <c r="M20"/>
  <c r="J20"/>
  <c r="D20"/>
  <c r="X19"/>
  <c r="W19"/>
  <c r="U19"/>
  <c r="T19"/>
  <c r="R19"/>
  <c r="AB18"/>
  <c r="Y18"/>
  <c r="V18"/>
  <c r="S18"/>
  <c r="P18"/>
  <c r="D18"/>
  <c r="AA17"/>
  <c r="X17"/>
  <c r="W17"/>
  <c r="U17"/>
  <c r="T17"/>
  <c r="Q17"/>
  <c r="O17"/>
  <c r="AB16"/>
  <c r="Y16"/>
  <c r="V16"/>
  <c r="S16"/>
  <c r="AA15"/>
  <c r="Z15"/>
  <c r="X15"/>
  <c r="U15"/>
  <c r="T15"/>
  <c r="R15"/>
  <c r="D14" l="1"/>
  <c r="J14"/>
  <c r="I13"/>
  <c r="AB14"/>
  <c r="Y14"/>
  <c r="V14"/>
  <c r="S14"/>
  <c r="P14"/>
  <c r="AA13"/>
  <c r="X13"/>
  <c r="W13"/>
  <c r="U13"/>
  <c r="T13"/>
  <c r="R13"/>
  <c r="Q13"/>
  <c r="AB12"/>
  <c r="Y12"/>
  <c r="M12"/>
  <c r="J12"/>
  <c r="AA11"/>
  <c r="Z11"/>
  <c r="X11"/>
  <c r="W11"/>
  <c r="N11"/>
  <c r="L11"/>
  <c r="K11"/>
  <c r="H11"/>
  <c r="H34" i="3"/>
  <c r="G33"/>
  <c r="F33"/>
  <c r="H32"/>
  <c r="G32"/>
  <c r="F32"/>
  <c r="H31"/>
  <c r="G30"/>
  <c r="F30"/>
  <c r="H29"/>
  <c r="G29"/>
  <c r="F29"/>
  <c r="H28"/>
  <c r="G27"/>
  <c r="F27"/>
  <c r="H26"/>
  <c r="G26"/>
  <c r="F26"/>
  <c r="H25"/>
  <c r="G24"/>
  <c r="F24"/>
  <c r="H23"/>
  <c r="G23"/>
  <c r="F23"/>
  <c r="H22"/>
  <c r="G21"/>
  <c r="F21"/>
  <c r="H20"/>
  <c r="G20"/>
  <c r="F20"/>
  <c r="H19"/>
  <c r="G18"/>
  <c r="F18"/>
  <c r="H17"/>
  <c r="G17"/>
  <c r="F17"/>
  <c r="H16"/>
  <c r="G15"/>
  <c r="F15"/>
  <c r="H14"/>
  <c r="G14"/>
  <c r="F14"/>
  <c r="H13"/>
  <c r="G12"/>
  <c r="F12"/>
  <c r="H11"/>
  <c r="G11"/>
  <c r="F11"/>
  <c r="H10"/>
  <c r="G9"/>
  <c r="F9"/>
  <c r="H8"/>
  <c r="G8"/>
  <c r="F8"/>
  <c r="F19" l="1"/>
  <c r="F25"/>
  <c r="F31"/>
  <c r="F13"/>
  <c r="G13"/>
  <c r="G19"/>
  <c r="G25"/>
  <c r="G31"/>
  <c r="G16"/>
  <c r="G22"/>
  <c r="G28"/>
  <c r="G34"/>
  <c r="F16"/>
  <c r="F28"/>
  <c r="G10"/>
  <c r="F10"/>
  <c r="F22"/>
  <c r="F34"/>
  <c r="AE20" i="2" l="1"/>
  <c r="Q23" i="3" s="1"/>
  <c r="AE10" i="2"/>
  <c r="Q8" i="3" s="1"/>
  <c r="T8" s="1"/>
  <c r="AE11" i="4" l="1"/>
  <c r="AF11" s="1"/>
  <c r="AE21"/>
  <c r="AG10" i="2"/>
  <c r="O8" i="3" s="1"/>
  <c r="AE16" i="2"/>
  <c r="Q17" i="3" s="1"/>
  <c r="AE14" i="2"/>
  <c r="Q14" i="3" s="1"/>
  <c r="AE12" i="2"/>
  <c r="Q11" i="3" s="1"/>
  <c r="O24" i="2"/>
  <c r="N25" i="4" s="1"/>
  <c r="J18" i="2"/>
  <c r="I19" i="4" s="1"/>
  <c r="AA26" i="2"/>
  <c r="Z27" i="4" s="1"/>
  <c r="R20" i="2"/>
  <c r="L18"/>
  <c r="K19" i="4" s="1"/>
  <c r="P20" i="2"/>
  <c r="O21" i="4" s="1"/>
  <c r="G14" i="2"/>
  <c r="F15" i="4" s="1"/>
  <c r="O18" i="2"/>
  <c r="N19" i="4" s="1"/>
  <c r="M18" i="2"/>
  <c r="L19" i="4" s="1"/>
  <c r="L16" i="2"/>
  <c r="J16"/>
  <c r="R8" i="3" l="1"/>
  <c r="AE17" i="4"/>
  <c r="AE15"/>
  <c r="AE13"/>
  <c r="AF13" s="1"/>
  <c r="T11" i="3"/>
  <c r="L11" i="1"/>
  <c r="L28"/>
  <c r="L27" l="1"/>
  <c r="L26"/>
  <c r="L25"/>
  <c r="L24"/>
  <c r="L23"/>
  <c r="L22"/>
  <c r="L21"/>
  <c r="L20"/>
  <c r="L19"/>
  <c r="L18"/>
  <c r="L17"/>
  <c r="L16"/>
  <c r="L15"/>
  <c r="L14"/>
  <c r="L13"/>
  <c r="L12"/>
  <c r="AF21" i="4" l="1"/>
  <c r="U26" i="2" l="1"/>
  <c r="T27" i="4" s="1"/>
  <c r="X26" i="2"/>
  <c r="W27" i="4" s="1"/>
  <c r="S26" i="2"/>
  <c r="R27" i="4" s="1"/>
  <c r="V26" i="2"/>
  <c r="U27" i="4" s="1"/>
  <c r="X24" i="2"/>
  <c r="V24"/>
  <c r="U25" i="4" s="1"/>
  <c r="F22" i="2"/>
  <c r="D22"/>
  <c r="F20"/>
  <c r="E21" i="4" s="1"/>
  <c r="D20" i="2"/>
  <c r="C21" i="4" s="1"/>
  <c r="F18" i="2"/>
  <c r="I18"/>
  <c r="D18"/>
  <c r="C19" i="4" s="1"/>
  <c r="G18" i="2"/>
  <c r="F19" i="4" s="1"/>
  <c r="I16" i="2"/>
  <c r="H17" i="4" s="1"/>
  <c r="K17"/>
  <c r="G16" i="2"/>
  <c r="F17" i="4" s="1"/>
  <c r="I14" i="2"/>
  <c r="H15" i="4" s="1"/>
  <c r="AH10" i="2"/>
  <c r="O9" i="3" s="1"/>
  <c r="AE26" i="2"/>
  <c r="AE24"/>
  <c r="AE22"/>
  <c r="AE18"/>
  <c r="Q20" i="3" s="1"/>
  <c r="T17"/>
  <c r="T14"/>
  <c r="AJ26" i="2"/>
  <c r="P33" i="3" s="1"/>
  <c r="AI26" i="2"/>
  <c r="F26"/>
  <c r="E27" i="4" s="1"/>
  <c r="I26" i="2"/>
  <c r="H27" i="4" s="1"/>
  <c r="L26" i="2"/>
  <c r="K27" i="4" s="1"/>
  <c r="O26" i="2"/>
  <c r="N27" i="4" s="1"/>
  <c r="R26" i="2"/>
  <c r="Q27" i="4" s="1"/>
  <c r="D26" i="2"/>
  <c r="C27" i="4" s="1"/>
  <c r="G26" i="2"/>
  <c r="F27" i="4" s="1"/>
  <c r="J26" i="2"/>
  <c r="I27" i="4" s="1"/>
  <c r="M26" i="2"/>
  <c r="L27" i="4" s="1"/>
  <c r="P26" i="2"/>
  <c r="O27" i="4" s="1"/>
  <c r="Y26" i="2"/>
  <c r="X27" i="4" s="1"/>
  <c r="M14"/>
  <c r="D28"/>
  <c r="G28"/>
  <c r="J28"/>
  <c r="M28"/>
  <c r="P28"/>
  <c r="S28"/>
  <c r="V28"/>
  <c r="J26"/>
  <c r="M26"/>
  <c r="P26"/>
  <c r="S26"/>
  <c r="V26"/>
  <c r="J24"/>
  <c r="M24"/>
  <c r="P24"/>
  <c r="S24"/>
  <c r="Y24"/>
  <c r="AB24"/>
  <c r="AB22"/>
  <c r="G20"/>
  <c r="S20"/>
  <c r="AB20"/>
  <c r="G18"/>
  <c r="J18"/>
  <c r="D16"/>
  <c r="G16"/>
  <c r="M16"/>
  <c r="P16"/>
  <c r="P12"/>
  <c r="S12"/>
  <c r="Z26" i="2"/>
  <c r="W26"/>
  <c r="V27" i="4" s="1"/>
  <c r="T26" i="2"/>
  <c r="S27" i="4" s="1"/>
  <c r="Q26" i="2"/>
  <c r="P27" i="4" s="1"/>
  <c r="N26" i="2"/>
  <c r="K26"/>
  <c r="H26"/>
  <c r="E26"/>
  <c r="AI24"/>
  <c r="P29" i="3" s="1"/>
  <c r="AJ24" i="2"/>
  <c r="P30" i="3" s="1"/>
  <c r="D24" i="2"/>
  <c r="C25" i="4" s="1"/>
  <c r="J24" i="2"/>
  <c r="I25" i="4" s="1"/>
  <c r="M24" i="2"/>
  <c r="L25" i="4" s="1"/>
  <c r="P24" i="2"/>
  <c r="O25" i="4" s="1"/>
  <c r="S24" i="2"/>
  <c r="R25" i="4" s="1"/>
  <c r="G24" i="2"/>
  <c r="F25" i="4" s="1"/>
  <c r="L24" i="2"/>
  <c r="K25" i="4" s="1"/>
  <c r="U24" i="2"/>
  <c r="T25" i="4" s="1"/>
  <c r="F24" i="2"/>
  <c r="E25" i="4" s="1"/>
  <c r="I24" i="2"/>
  <c r="H25" i="4" s="1"/>
  <c r="AI22" i="2"/>
  <c r="AJ22"/>
  <c r="P27" i="3" s="1"/>
  <c r="M22" i="2"/>
  <c r="L23" i="4" s="1"/>
  <c r="P22" i="2"/>
  <c r="O23" i="4" s="1"/>
  <c r="S22" i="2"/>
  <c r="R23" i="4" s="1"/>
  <c r="G22" i="2"/>
  <c r="F23" i="4" s="1"/>
  <c r="J22" i="2"/>
  <c r="I23" i="4" s="1"/>
  <c r="O22" i="2"/>
  <c r="N23" i="4" s="1"/>
  <c r="R22" i="2"/>
  <c r="Q23" i="4" s="1"/>
  <c r="U22" i="2"/>
  <c r="T23" i="4" s="1"/>
  <c r="I22" i="2"/>
  <c r="H23" i="4" s="1"/>
  <c r="L22" i="2"/>
  <c r="K23" i="4" s="1"/>
  <c r="AI20" i="2"/>
  <c r="AJ20"/>
  <c r="P24" i="3" s="1"/>
  <c r="G20" i="2"/>
  <c r="F21" i="4" s="1"/>
  <c r="J20" i="2"/>
  <c r="I21" i="4" s="1"/>
  <c r="M20" i="2"/>
  <c r="L21" i="4" s="1"/>
  <c r="I20" i="2"/>
  <c r="H21" i="4" s="1"/>
  <c r="L20" i="2"/>
  <c r="K21" i="4" s="1"/>
  <c r="O20" i="2"/>
  <c r="AI18"/>
  <c r="AJ18"/>
  <c r="P21" i="3" s="1"/>
  <c r="AI16" i="2"/>
  <c r="AJ16"/>
  <c r="P18" i="3" s="1"/>
  <c r="D16" i="2"/>
  <c r="C17" i="4" s="1"/>
  <c r="F16" i="2"/>
  <c r="E17" i="4" s="1"/>
  <c r="AI14" i="2"/>
  <c r="AJ14"/>
  <c r="P15" i="3" s="1"/>
  <c r="D14" i="2"/>
  <c r="C15" i="4" s="1"/>
  <c r="F14" i="2"/>
  <c r="E15" i="4" s="1"/>
  <c r="AI12" i="2"/>
  <c r="AJ12"/>
  <c r="P12" i="3" s="1"/>
  <c r="D12" i="2"/>
  <c r="F12"/>
  <c r="E13" i="4" s="1"/>
  <c r="AJ10" i="2"/>
  <c r="P9" i="3" s="1"/>
  <c r="S9" s="1"/>
  <c r="T25"/>
  <c r="AG21" i="4" s="1"/>
  <c r="T22" i="3"/>
  <c r="T13"/>
  <c r="AG13" i="4" s="1"/>
  <c r="AG11"/>
  <c r="T34" i="3"/>
  <c r="AG27" i="4" s="1"/>
  <c r="AC23"/>
  <c r="AB23"/>
  <c r="AA23"/>
  <c r="AC21"/>
  <c r="AB21"/>
  <c r="AA21"/>
  <c r="AC19"/>
  <c r="AB19"/>
  <c r="AA19"/>
  <c r="AC17"/>
  <c r="AC15"/>
  <c r="AC13"/>
  <c r="AC11"/>
  <c r="B27"/>
  <c r="B32" i="3"/>
  <c r="C26" i="2"/>
  <c r="T31" i="3"/>
  <c r="AG25" i="4" s="1"/>
  <c r="T28" i="3"/>
  <c r="AG23" i="4" s="1"/>
  <c r="T19" i="3"/>
  <c r="AG17" i="4" s="1"/>
  <c r="T16" i="3"/>
  <c r="AG15" i="4" s="1"/>
  <c r="W24" i="2"/>
  <c r="V25" i="4" s="1"/>
  <c r="T24" i="2"/>
  <c r="S25" i="4" s="1"/>
  <c r="Q24" i="2"/>
  <c r="N24"/>
  <c r="K24"/>
  <c r="H24"/>
  <c r="E24"/>
  <c r="T22"/>
  <c r="Q22"/>
  <c r="N22"/>
  <c r="K22"/>
  <c r="H22"/>
  <c r="E22"/>
  <c r="Q20"/>
  <c r="N20"/>
  <c r="K20"/>
  <c r="H20"/>
  <c r="E20"/>
  <c r="K18"/>
  <c r="H18"/>
  <c r="E18"/>
  <c r="H16"/>
  <c r="E16"/>
  <c r="H14"/>
  <c r="E14"/>
  <c r="E12"/>
  <c r="L15" i="4"/>
  <c r="O15"/>
  <c r="N15"/>
  <c r="Q15"/>
  <c r="I11"/>
  <c r="O11"/>
  <c r="Q11"/>
  <c r="L13"/>
  <c r="O13"/>
  <c r="K13"/>
  <c r="N13"/>
  <c r="W25"/>
  <c r="Q21"/>
  <c r="N21"/>
  <c r="I17"/>
  <c r="D21"/>
  <c r="Z23"/>
  <c r="Y23"/>
  <c r="X23"/>
  <c r="Z21"/>
  <c r="Y21"/>
  <c r="X21"/>
  <c r="W21"/>
  <c r="Z19"/>
  <c r="Z17"/>
  <c r="R17"/>
  <c r="W15"/>
  <c r="Z13"/>
  <c r="T11"/>
  <c r="R11"/>
  <c r="C12" i="2"/>
  <c r="B25" i="4"/>
  <c r="B23"/>
  <c r="B21"/>
  <c r="B19"/>
  <c r="B17"/>
  <c r="B15"/>
  <c r="B13"/>
  <c r="B11"/>
  <c r="B29" i="3"/>
  <c r="B26"/>
  <c r="B23"/>
  <c r="B20"/>
  <c r="B17"/>
  <c r="B14"/>
  <c r="B11"/>
  <c r="B8"/>
  <c r="C24" i="2"/>
  <c r="C22"/>
  <c r="C20"/>
  <c r="C18"/>
  <c r="C16"/>
  <c r="C14"/>
  <c r="C10"/>
  <c r="M16" i="3" l="1"/>
  <c r="P14"/>
  <c r="P16" s="1"/>
  <c r="M22"/>
  <c r="P20"/>
  <c r="P22" s="1"/>
  <c r="M19"/>
  <c r="P17"/>
  <c r="P19" s="1"/>
  <c r="M13"/>
  <c r="P11"/>
  <c r="P13" s="1"/>
  <c r="N29"/>
  <c r="T29" s="1"/>
  <c r="Q29"/>
  <c r="N26"/>
  <c r="Q26"/>
  <c r="N32"/>
  <c r="Q32"/>
  <c r="R9"/>
  <c r="R10" s="1"/>
  <c r="O10"/>
  <c r="P31"/>
  <c r="M28"/>
  <c r="P26"/>
  <c r="P28" s="1"/>
  <c r="M34"/>
  <c r="P32"/>
  <c r="P34" s="1"/>
  <c r="M25"/>
  <c r="P23"/>
  <c r="P25" s="1"/>
  <c r="L10"/>
  <c r="M31"/>
  <c r="AG12" i="2"/>
  <c r="O11" i="3" s="1"/>
  <c r="C13" i="4"/>
  <c r="AE27"/>
  <c r="AE23"/>
  <c r="AF23" s="1"/>
  <c r="AE19"/>
  <c r="AF19" s="1"/>
  <c r="T20" i="3"/>
  <c r="AE25" i="4"/>
  <c r="AF25" s="1"/>
  <c r="E19"/>
  <c r="AH18" i="2"/>
  <c r="O21" i="3" s="1"/>
  <c r="AG16" i="2"/>
  <c r="O17" i="3" s="1"/>
  <c r="AG18" i="2"/>
  <c r="O20" i="3" s="1"/>
  <c r="AF15" i="4"/>
  <c r="AF27"/>
  <c r="T23" i="3"/>
  <c r="AF17" i="4"/>
  <c r="S33" i="3"/>
  <c r="AK27" i="4" s="1"/>
  <c r="AK11"/>
  <c r="S15" i="3"/>
  <c r="AK15" i="4" s="1"/>
  <c r="S24" i="3"/>
  <c r="AK21" i="4" s="1"/>
  <c r="AG11" i="2"/>
  <c r="AH16"/>
  <c r="O18" i="3" s="1"/>
  <c r="AH22" i="2"/>
  <c r="O27" i="3" s="1"/>
  <c r="AH24" i="2"/>
  <c r="O30" i="3" s="1"/>
  <c r="AG14" i="2"/>
  <c r="O14" i="3" s="1"/>
  <c r="AG24" i="2"/>
  <c r="AG26"/>
  <c r="O32" i="3" s="1"/>
  <c r="AG20" i="2"/>
  <c r="O23" i="3" s="1"/>
  <c r="M23" i="1"/>
  <c r="M13"/>
  <c r="M17"/>
  <c r="M21"/>
  <c r="M15"/>
  <c r="M19"/>
  <c r="AG22" i="2"/>
  <c r="M11" i="1"/>
  <c r="AI10" i="2"/>
  <c r="P8" i="3" s="1"/>
  <c r="AH26" i="2"/>
  <c r="O33" i="3" s="1"/>
  <c r="D13"/>
  <c r="AI25" i="2"/>
  <c r="D16" i="3"/>
  <c r="S14"/>
  <c r="S18"/>
  <c r="AK17" i="4" s="1"/>
  <c r="AI17" i="2"/>
  <c r="S20" i="3"/>
  <c r="D28"/>
  <c r="AI19" i="2"/>
  <c r="S21" i="3"/>
  <c r="AK19" i="4" s="1"/>
  <c r="D25" i="3"/>
  <c r="AI27" i="2"/>
  <c r="AH14"/>
  <c r="O15" i="3" s="1"/>
  <c r="O16" s="1"/>
  <c r="AH20" i="2"/>
  <c r="O24" i="3" s="1"/>
  <c r="AI15" i="2"/>
  <c r="AI23"/>
  <c r="AH12"/>
  <c r="O12" i="3" s="1"/>
  <c r="AI13" i="2"/>
  <c r="AI21"/>
  <c r="M25" i="1"/>
  <c r="H19" i="4"/>
  <c r="M27" i="1"/>
  <c r="T26" i="3" l="1"/>
  <c r="S26"/>
  <c r="S11"/>
  <c r="AJ13" i="4" s="1"/>
  <c r="AI11"/>
  <c r="O22" i="3"/>
  <c r="O13"/>
  <c r="O19"/>
  <c r="S17"/>
  <c r="S19" s="1"/>
  <c r="L29"/>
  <c r="L31" s="1"/>
  <c r="O29"/>
  <c r="O31" s="1"/>
  <c r="L28"/>
  <c r="O26"/>
  <c r="O28" s="1"/>
  <c r="T32"/>
  <c r="O34"/>
  <c r="O25"/>
  <c r="S8"/>
  <c r="S10" s="1"/>
  <c r="P10"/>
  <c r="S23"/>
  <c r="AJ21" i="4" s="1"/>
  <c r="AJ22" s="1"/>
  <c r="L13" i="3"/>
  <c r="M10"/>
  <c r="L16"/>
  <c r="L25"/>
  <c r="L22"/>
  <c r="L34"/>
  <c r="L19"/>
  <c r="AH11" i="4"/>
  <c r="AH12" s="1"/>
  <c r="AG19" i="2"/>
  <c r="AG17"/>
  <c r="R17" i="3"/>
  <c r="R15"/>
  <c r="AI15" i="4" s="1"/>
  <c r="R30" i="3"/>
  <c r="AI25" i="4" s="1"/>
  <c r="R24" i="3"/>
  <c r="AI21" i="4" s="1"/>
  <c r="AG23" i="2"/>
  <c r="R33" i="3"/>
  <c r="AI27" i="4" s="1"/>
  <c r="D10" i="3"/>
  <c r="S27"/>
  <c r="AK23" i="4" s="1"/>
  <c r="S30" i="3"/>
  <c r="AK25" i="4" s="1"/>
  <c r="S12" i="3"/>
  <c r="AK13" i="4" s="1"/>
  <c r="AG25" i="2"/>
  <c r="AG27"/>
  <c r="C10" i="3"/>
  <c r="D19"/>
  <c r="AI11" i="2"/>
  <c r="C16" i="3"/>
  <c r="R14"/>
  <c r="R26"/>
  <c r="C28"/>
  <c r="AJ17" i="4"/>
  <c r="AJ18" s="1"/>
  <c r="R23" i="3"/>
  <c r="C25"/>
  <c r="AG13" i="2"/>
  <c r="AG21"/>
  <c r="S29" i="3"/>
  <c r="D31"/>
  <c r="D34"/>
  <c r="S32"/>
  <c r="C19"/>
  <c r="S25"/>
  <c r="AJ23" i="4"/>
  <c r="S22" i="3"/>
  <c r="AJ19" i="4"/>
  <c r="AJ20" s="1"/>
  <c r="AJ15"/>
  <c r="AJ16" s="1"/>
  <c r="S16" i="3"/>
  <c r="C34"/>
  <c r="R32"/>
  <c r="AG15" i="2"/>
  <c r="C13" i="3"/>
  <c r="C22"/>
  <c r="R20"/>
  <c r="C31"/>
  <c r="D22"/>
  <c r="AJ14" i="4" l="1"/>
  <c r="R29" i="3"/>
  <c r="R31" s="1"/>
  <c r="R11"/>
  <c r="AH13" i="4" s="1"/>
  <c r="AH14" s="1"/>
  <c r="AJ11"/>
  <c r="AJ12" s="1"/>
  <c r="AJ24"/>
  <c r="S28" i="3"/>
  <c r="S13"/>
  <c r="R27"/>
  <c r="AI23" i="4" s="1"/>
  <c r="R21" i="3"/>
  <c r="AI19" i="4" s="1"/>
  <c r="R18" i="3"/>
  <c r="AI17" i="4" s="1"/>
  <c r="R12" i="3"/>
  <c r="AH19" i="4"/>
  <c r="AJ25"/>
  <c r="AJ26" s="1"/>
  <c r="S31" i="3"/>
  <c r="R25"/>
  <c r="AH21" i="4"/>
  <c r="AH22" s="1"/>
  <c r="AH23"/>
  <c r="AH27"/>
  <c r="AH28" s="1"/>
  <c r="R34" i="3"/>
  <c r="AH17" i="4"/>
  <c r="AJ27"/>
  <c r="AJ28" s="1"/>
  <c r="S34" i="3"/>
  <c r="R16"/>
  <c r="AH15" i="4"/>
  <c r="AH16" s="1"/>
  <c r="AH25"/>
  <c r="AH26" s="1"/>
  <c r="R28" i="3" l="1"/>
  <c r="R19"/>
  <c r="AH20" i="4"/>
  <c r="AH24"/>
  <c r="R22" i="3"/>
  <c r="AH18" i="4"/>
  <c r="R13" i="3"/>
</calcChain>
</file>

<file path=xl/sharedStrings.xml><?xml version="1.0" encoding="utf-8"?>
<sst xmlns="http://schemas.openxmlformats.org/spreadsheetml/2006/main" count="247" uniqueCount="82">
  <si>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</si>
  <si>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</si>
  <si>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</si>
  <si>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</si>
  <si>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</si>
  <si>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</si>
  <si>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</si>
  <si>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</si>
  <si>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</si>
  <si>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</si>
  <si>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</si>
  <si>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</si>
  <si>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</si>
  <si>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</si>
  <si>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</si>
  <si>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</si>
  <si>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</si>
  <si>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</si>
  <si>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</si>
  <si>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</si>
  <si>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</si>
  <si>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</si>
  <si>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</si>
  <si>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</si>
  <si>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</si>
  <si>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</si>
  <si>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</si>
  <si>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</si>
  <si>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</si>
  <si>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</si>
  <si>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кол</t>
  </si>
  <si>
    <t>коэффиц.</t>
  </si>
  <si>
    <t>побед</t>
  </si>
  <si>
    <t>Кол побед</t>
  </si>
  <si>
    <t xml:space="preserve"> КАЗАХСТАНСКАЯ ФЕДЕРАЦИЯ  ВОЛЕЙБОЛА  </t>
  </si>
  <si>
    <t>НАЦИОНАЛЬНЫЙ ОЛИМПИЙСКИЙ КОМИТЕТ</t>
  </si>
  <si>
    <t xml:space="preserve"> парт. мячей</t>
  </si>
  <si>
    <t>8-й день</t>
  </si>
  <si>
    <t>9-й день</t>
  </si>
  <si>
    <t>«Кайсар»                                              г.Кызылорда</t>
  </si>
  <si>
    <t>«Жетісу-Жастар»                             Алматинская область</t>
  </si>
  <si>
    <t>«Жайык»                                               г.Уральск</t>
  </si>
  <si>
    <t>«Актобе»                                                    г.Актобе</t>
  </si>
  <si>
    <t>Главный секретарь</t>
  </si>
  <si>
    <t>«Динамо-Казыгурт»                                  г.Шымкент</t>
  </si>
  <si>
    <t xml:space="preserve">«Карагандинская область»                                         </t>
  </si>
  <si>
    <t>«Туран Динамо»                      г.Туркестан</t>
  </si>
  <si>
    <t xml:space="preserve">«ЧелГу-Костанай»                         г.Костанай </t>
  </si>
  <si>
    <t>Главный судья, МА</t>
  </si>
  <si>
    <t>г.Кызылорда</t>
  </si>
  <si>
    <t>А.Ахметов</t>
  </si>
  <si>
    <t>20-27.12.2020</t>
  </si>
  <si>
    <t>:</t>
  </si>
  <si>
    <t>19</t>
  </si>
  <si>
    <t xml:space="preserve">    «Каз НАУ» г.Алматы</t>
  </si>
  <si>
    <t xml:space="preserve">г.Уральск  </t>
  </si>
  <si>
    <t>20-27.11.2020</t>
  </si>
  <si>
    <t>20-26.02.2021 год</t>
  </si>
  <si>
    <t>г.Уральск</t>
  </si>
  <si>
    <t xml:space="preserve">20-26.02.2021 </t>
  </si>
  <si>
    <t>Подсчёт  коэффициентов  соотношений  мячей 5-го тура</t>
  </si>
  <si>
    <t>5-го тура 29-го чемпионата РК по волейболу среди мужских команд Высшей лиги</t>
  </si>
  <si>
    <t>20-26.04.2021 год</t>
  </si>
  <si>
    <t xml:space="preserve">20-26.04.2021 </t>
  </si>
  <si>
    <t>г.Актобе</t>
  </si>
  <si>
    <t xml:space="preserve">20-26.03.2021 </t>
  </si>
  <si>
    <t>5 - и туров 29-го чемпионата РК по волейболу среди мужских команд Высшей лиги</t>
  </si>
  <si>
    <t>Очки   4-х туров</t>
  </si>
  <si>
    <t>Очки   5-го тура</t>
  </si>
  <si>
    <t>Очки    5-и туров</t>
  </si>
  <si>
    <t>Э.Надыршина</t>
  </si>
  <si>
    <t>Э.Надышина</t>
  </si>
  <si>
    <t>14</t>
  </si>
  <si>
    <t>I</t>
  </si>
  <si>
    <t>VIII</t>
  </si>
  <si>
    <t>II</t>
  </si>
  <si>
    <t>III</t>
  </si>
  <si>
    <t>V</t>
  </si>
  <si>
    <t>VI</t>
  </si>
  <si>
    <t>VII</t>
  </si>
  <si>
    <t>IX</t>
  </si>
  <si>
    <t>IV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</si>
</sst>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4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/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9" xfId="0" applyFont="1" applyBorder="1"/>
    <xf numFmtId="0" fontId="8" fillId="0" borderId="5" xfId="0" applyFont="1" applyBorder="1"/>
    <xf numFmtId="0" fontId="8" fillId="0" borderId="2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0" xfId="0" applyFont="1" applyBorder="1"/>
    <xf numFmtId="0" fontId="8" fillId="0" borderId="3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14" xfId="0" applyFont="1" applyBorder="1"/>
    <xf numFmtId="0" fontId="8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16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8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/>
    </xf>
    <xf numFmtId="0" fontId="8" fillId="0" borderId="29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6" xfId="0" applyBorder="1"/>
    <xf numFmtId="0" fontId="0" fillId="0" borderId="32" xfId="0" applyBorder="1"/>
    <xf numFmtId="49" fontId="6" fillId="0" borderId="2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42" xfId="0" applyFont="1" applyBorder="1" applyAlignment="1">
      <alignment horizontal="left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left"/>
    </xf>
    <xf numFmtId="0" fontId="8" fillId="0" borderId="16" xfId="0" applyFont="1" applyFill="1" applyBorder="1"/>
    <xf numFmtId="0" fontId="8" fillId="0" borderId="33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/>
    <xf numFmtId="0" fontId="8" fillId="0" borderId="14" xfId="0" applyFont="1" applyFill="1" applyBorder="1"/>
    <xf numFmtId="0" fontId="8" fillId="0" borderId="10" xfId="0" applyFont="1" applyFill="1" applyBorder="1"/>
    <xf numFmtId="0" fontId="1" fillId="2" borderId="39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20" xfId="0" applyFont="1" applyBorder="1" applyAlignment="1"/>
    <xf numFmtId="0" fontId="10" fillId="0" borderId="38" xfId="0" applyFont="1" applyBorder="1" applyAlignment="1"/>
    <xf numFmtId="0" fontId="10" fillId="0" borderId="39" xfId="0" applyFont="1" applyBorder="1" applyAlignment="1"/>
    <xf numFmtId="0" fontId="10" fillId="0" borderId="44" xfId="0" applyFont="1" applyBorder="1" applyAlignment="1">
      <alignment vertical="center"/>
    </xf>
    <xf numFmtId="0" fontId="10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0" xfId="0" applyFont="1" applyBorder="1" applyAlignment="1"/>
    <xf numFmtId="0" fontId="8" fillId="0" borderId="39" xfId="0" applyFont="1" applyBorder="1" applyAlignment="1"/>
    <xf numFmtId="0" fontId="8" fillId="0" borderId="0" xfId="0" applyFont="1" applyAlignment="1"/>
    <xf numFmtId="49" fontId="1" fillId="0" borderId="21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8" fillId="0" borderId="65" xfId="0" applyFont="1" applyBorder="1"/>
    <xf numFmtId="0" fontId="8" fillId="0" borderId="68" xfId="0" applyFont="1" applyBorder="1"/>
    <xf numFmtId="0" fontId="5" fillId="0" borderId="0" xfId="0" applyFont="1" applyBorder="1" applyAlignment="1">
      <alignment vertical="center"/>
    </xf>
    <xf numFmtId="0" fontId="8" fillId="0" borderId="0" xfId="0" applyFont="1" applyFill="1"/>
    <xf numFmtId="0" fontId="8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0" fontId="8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37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0" xfId="0" applyNumberFormat="1" applyFont="1" applyFill="1"/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10" fillId="0" borderId="9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0" fillId="0" borderId="11" xfId="0" applyNumberFormat="1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 wrapText="1"/>
    </xf>
    <xf numFmtId="0" fontId="10" fillId="0" borderId="22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10" fillId="0" borderId="4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1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3" fillId="0" borderId="2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0" fontId="5" fillId="0" borderId="0" xfId="0" applyNumberFormat="1" applyFont="1"/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16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1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0" fontId="5" fillId="0" borderId="54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8" fillId="0" borderId="0" xfId="0" applyFont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29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49" fontId="1" fillId="0" borderId="39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36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164" fontId="8" fillId="0" borderId="46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53" xfId="0" applyNumberFormat="1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2" fontId="1" fillId="0" borderId="57" xfId="0" applyNumberFormat="1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10" fillId="0" borderId="3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38" xfId="0" applyNumberFormat="1" applyFont="1" applyBorder="1" applyAlignment="1">
      <alignment horizontal="center" vertical="center" wrapText="1"/>
    </xf>
    <xf numFmtId="0" fontId="5" fillId="0" borderId="39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8" fillId="0" borderId="63" xfId="0" applyNumberFormat="1" applyFont="1" applyBorder="1" applyAlignment="1">
      <alignment horizontal="center" vertical="center"/>
    </xf>
    <xf numFmtId="0" fontId="8" fillId="0" borderId="64" xfId="0" applyNumberFormat="1" applyFont="1" applyBorder="1" applyAlignment="1">
      <alignment horizontal="center" vertical="center"/>
    </xf>
    <xf numFmtId="0" fontId="3" fillId="0" borderId="46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46" xfId="0" applyNumberFormat="1" applyFont="1" applyFill="1" applyBorder="1" applyAlignment="1">
      <alignment horizontal="center" vertical="center" wrapText="1"/>
    </xf>
    <xf numFmtId="0" fontId="3" fillId="0" borderId="32" xfId="0" applyNumberFormat="1" applyFont="1" applyFill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8" fillId="3" borderId="59" xfId="0" applyNumberFormat="1" applyFont="1" applyFill="1" applyBorder="1" applyAlignment="1">
      <alignment horizontal="center" vertical="center"/>
    </xf>
    <xf numFmtId="0" fontId="8" fillId="3" borderId="64" xfId="0" applyNumberFormat="1" applyFont="1" applyFill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/>
    </xf>
    <xf numFmtId="0" fontId="13" fillId="0" borderId="12" xfId="0" applyNumberFormat="1" applyFont="1" applyBorder="1" applyAlignment="1">
      <alignment horizontal="center" vertical="center"/>
    </xf>
    <xf numFmtId="0" fontId="14" fillId="0" borderId="46" xfId="0" applyNumberFormat="1" applyFont="1" applyBorder="1" applyAlignment="1">
      <alignment horizontal="center" vertical="center"/>
    </xf>
    <xf numFmtId="0" fontId="14" fillId="0" borderId="32" xfId="0" applyNumberFormat="1" applyFont="1" applyBorder="1" applyAlignment="1">
      <alignment horizontal="center" vertical="center"/>
    </xf>
    <xf numFmtId="0" fontId="14" fillId="0" borderId="33" xfId="0" applyNumberFormat="1" applyFont="1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49" fontId="4" fillId="0" borderId="46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12" fillId="0" borderId="46" xfId="0" applyNumberFormat="1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54" xfId="0" applyNumberFormat="1" applyFont="1" applyBorder="1" applyAlignment="1">
      <alignment horizontal="center" vertical="center"/>
    </xf>
    <xf numFmtId="0" fontId="5" fillId="0" borderId="55" xfId="0" applyNumberFormat="1" applyFont="1" applyBorder="1" applyAlignment="1">
      <alignment horizontal="center" vertical="center"/>
    </xf>
    <xf numFmtId="0" fontId="5" fillId="0" borderId="56" xfId="0" applyNumberFormat="1" applyFont="1" applyBorder="1" applyAlignment="1">
      <alignment horizontal="center" vertical="center"/>
    </xf>
    <xf numFmtId="0" fontId="11" fillId="0" borderId="46" xfId="0" applyNumberFormat="1" applyFont="1" applyBorder="1" applyAlignment="1">
      <alignment horizontal="center" vertical="center" wrapText="1"/>
    </xf>
    <xf numFmtId="0" fontId="11" fillId="0" borderId="33" xfId="0" applyNumberFormat="1" applyFont="1" applyBorder="1" applyAlignment="1">
      <alignment horizontal="center" vertical="center" wrapText="1"/>
    </xf>
    <xf numFmtId="0" fontId="11" fillId="0" borderId="32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/>
    </xf>
    <xf numFmtId="0" fontId="1" fillId="0" borderId="55" xfId="0" applyNumberFormat="1" applyFont="1" applyBorder="1" applyAlignment="1">
      <alignment horizontal="center" vertical="center"/>
    </xf>
    <xf numFmtId="0" fontId="1" fillId="0" borderId="56" xfId="0" applyNumberFormat="1" applyFont="1" applyBorder="1" applyAlignment="1">
      <alignment horizontal="center" vertical="center"/>
    </xf>
    <xf numFmtId="0" fontId="5" fillId="0" borderId="33" xfId="0" applyNumberFormat="1" applyFont="1" applyBorder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9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wrapText="1"/>
    </xf>
    <xf numFmtId="0" fontId="11" fillId="0" borderId="15" xfId="0" applyNumberFormat="1" applyFont="1" applyBorder="1" applyAlignment="1">
      <alignment horizontal="center" vertical="center" wrapText="1"/>
    </xf>
    <xf numFmtId="0" fontId="11" fillId="0" borderId="46" xfId="0" applyNumberFormat="1" applyFont="1" applyFill="1" applyBorder="1" applyAlignment="1">
      <alignment horizontal="center" vertical="center" wrapText="1"/>
    </xf>
    <xf numFmtId="0" fontId="11" fillId="0" borderId="33" xfId="0" applyNumberFormat="1" applyFont="1" applyFill="1" applyBorder="1" applyAlignment="1">
      <alignment horizontal="center" vertical="center" wrapText="1"/>
    </xf>
    <xf numFmtId="0" fontId="11" fillId="0" borderId="32" xfId="0" applyNumberFormat="1" applyFont="1" applyFill="1" applyBorder="1" applyAlignment="1">
      <alignment horizontal="center" vertical="center" wrapText="1"/>
    </xf>
    <xf numFmtId="0" fontId="13" fillId="0" borderId="59" xfId="0" applyNumberFormat="1" applyFont="1" applyFill="1" applyBorder="1" applyAlignment="1">
      <alignment horizontal="center" vertical="center"/>
    </xf>
    <xf numFmtId="0" fontId="13" fillId="0" borderId="63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/>
    </xf>
    <xf numFmtId="0" fontId="13" fillId="0" borderId="59" xfId="0" applyNumberFormat="1" applyFont="1" applyBorder="1" applyAlignment="1">
      <alignment horizontal="center" vertical="center"/>
    </xf>
    <xf numFmtId="0" fontId="13" fillId="0" borderId="64" xfId="0" applyNumberFormat="1" applyFont="1" applyBorder="1" applyAlignment="1">
      <alignment horizontal="center" vertical="center"/>
    </xf>
    <xf numFmtId="0" fontId="12" fillId="0" borderId="46" xfId="0" applyNumberFormat="1" applyFont="1" applyBorder="1" applyAlignment="1">
      <alignment horizontal="center" vertical="center"/>
    </xf>
    <xf numFmtId="0" fontId="12" fillId="0" borderId="32" xfId="0" applyNumberFormat="1" applyFont="1" applyBorder="1" applyAlignment="1">
      <alignment horizontal="center" vertical="center"/>
    </xf>
    <xf numFmtId="0" fontId="5" fillId="0" borderId="46" xfId="0" applyNumberFormat="1" applyFont="1" applyFill="1" applyBorder="1" applyAlignment="1">
      <alignment horizontal="center" vertical="center" wrapText="1"/>
    </xf>
    <xf numFmtId="0" fontId="5" fillId="0" borderId="32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5" fillId="0" borderId="46" xfId="0" applyNumberFormat="1" applyFont="1" applyFill="1" applyBorder="1" applyAlignment="1">
      <alignment horizontal="center" vertical="center"/>
    </xf>
    <xf numFmtId="0" fontId="5" fillId="0" borderId="32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14" fillId="0" borderId="20" xfId="0" applyNumberFormat="1" applyFont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8" fillId="3" borderId="51" xfId="0" applyNumberFormat="1" applyFont="1" applyFill="1" applyBorder="1" applyAlignment="1">
      <alignment horizontal="center" vertical="center"/>
    </xf>
    <xf numFmtId="0" fontId="8" fillId="3" borderId="52" xfId="0" applyNumberFormat="1" applyFont="1" applyFill="1" applyBorder="1" applyAlignment="1">
      <alignment horizontal="center" vertical="center"/>
    </xf>
    <xf numFmtId="0" fontId="7" fillId="0" borderId="46" xfId="0" applyNumberFormat="1" applyFont="1" applyBorder="1" applyAlignment="1">
      <alignment horizontal="center" vertical="center" wrapText="1"/>
    </xf>
    <xf numFmtId="0" fontId="8" fillId="3" borderId="66" xfId="0" applyNumberFormat="1" applyFont="1" applyFill="1" applyBorder="1" applyAlignment="1">
      <alignment horizontal="center" vertical="center"/>
    </xf>
    <xf numFmtId="0" fontId="8" fillId="3" borderId="67" xfId="0" applyNumberFormat="1" applyFont="1" applyFill="1" applyBorder="1" applyAlignment="1">
      <alignment horizontal="center" vertical="center"/>
    </xf>
    <xf numFmtId="0" fontId="12" fillId="0" borderId="46" xfId="0" applyNumberFormat="1" applyFont="1" applyBorder="1" applyAlignment="1">
      <alignment horizontal="center" vertical="center" wrapText="1"/>
    </xf>
    <xf numFmtId="0" fontId="12" fillId="0" borderId="3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9</xdr:row>
      <xdr:rowOff>19050</xdr:rowOff>
    </xdr:from>
    <xdr:to>
      <xdr:col>5</xdr:col>
      <xdr:colOff>133350</xdr:colOff>
      <xdr:row>10</xdr:row>
      <xdr:rowOff>209550</xdr:rowOff>
    </xdr:to>
    <xdr:pic>
      <xdr:nvPicPr>
        <xdr:cNvPr id="1025" name="Picture 1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5025" y="21907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11</xdr:row>
      <xdr:rowOff>19050</xdr:rowOff>
    </xdr:from>
    <xdr:to>
      <xdr:col>8</xdr:col>
      <xdr:colOff>133350</xdr:colOff>
      <xdr:row>12</xdr:row>
      <xdr:rowOff>209550</xdr:rowOff>
    </xdr:to>
    <xdr:pic>
      <xdr:nvPicPr>
        <xdr:cNvPr id="1026" name="Picture 1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5" y="26479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13</xdr:row>
      <xdr:rowOff>19050</xdr:rowOff>
    </xdr:from>
    <xdr:to>
      <xdr:col>11</xdr:col>
      <xdr:colOff>133350</xdr:colOff>
      <xdr:row>14</xdr:row>
      <xdr:rowOff>209550</xdr:rowOff>
    </xdr:to>
    <xdr:pic>
      <xdr:nvPicPr>
        <xdr:cNvPr id="1027" name="Picture 1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19425" y="31051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15</xdr:row>
      <xdr:rowOff>19050</xdr:rowOff>
    </xdr:from>
    <xdr:to>
      <xdr:col>14</xdr:col>
      <xdr:colOff>133350</xdr:colOff>
      <xdr:row>16</xdr:row>
      <xdr:rowOff>209550</xdr:rowOff>
    </xdr:to>
    <xdr:pic>
      <xdr:nvPicPr>
        <xdr:cNvPr id="1028" name="Picture 1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76625" y="35623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17</xdr:row>
      <xdr:rowOff>19050</xdr:rowOff>
    </xdr:from>
    <xdr:to>
      <xdr:col>17</xdr:col>
      <xdr:colOff>133350</xdr:colOff>
      <xdr:row>18</xdr:row>
      <xdr:rowOff>209550</xdr:rowOff>
    </xdr:to>
    <xdr:pic>
      <xdr:nvPicPr>
        <xdr:cNvPr id="1029" name="Picture 1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3825" y="40195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19</xdr:row>
      <xdr:rowOff>19050</xdr:rowOff>
    </xdr:from>
    <xdr:to>
      <xdr:col>20</xdr:col>
      <xdr:colOff>133350</xdr:colOff>
      <xdr:row>20</xdr:row>
      <xdr:rowOff>209550</xdr:rowOff>
    </xdr:to>
    <xdr:pic>
      <xdr:nvPicPr>
        <xdr:cNvPr id="1030" name="Picture 1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91025" y="44767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</xdr:colOff>
      <xdr:row>21</xdr:row>
      <xdr:rowOff>19050</xdr:rowOff>
    </xdr:from>
    <xdr:to>
      <xdr:col>23</xdr:col>
      <xdr:colOff>133350</xdr:colOff>
      <xdr:row>22</xdr:row>
      <xdr:rowOff>209550</xdr:rowOff>
    </xdr:to>
    <xdr:pic>
      <xdr:nvPicPr>
        <xdr:cNvPr id="1031" name="Picture 1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8225" y="49339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24</xdr:col>
      <xdr:colOff>19050</xdr:colOff>
      <xdr:row>23</xdr:row>
      <xdr:rowOff>19050</xdr:rowOff>
    </xdr:from>
    <xdr:to>
      <xdr:col>26</xdr:col>
      <xdr:colOff>133350</xdr:colOff>
      <xdr:row>24</xdr:row>
      <xdr:rowOff>209550</xdr:rowOff>
    </xdr:to>
    <xdr:pic>
      <xdr:nvPicPr>
        <xdr:cNvPr id="1032" name="Picture 1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53721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19050</xdr:colOff>
      <xdr:row>25</xdr:row>
      <xdr:rowOff>19050</xdr:rowOff>
    </xdr:from>
    <xdr:to>
      <xdr:col>29</xdr:col>
      <xdr:colOff>133350</xdr:colOff>
      <xdr:row>26</xdr:row>
      <xdr:rowOff>209550</xdr:rowOff>
    </xdr:to>
    <xdr:pic>
      <xdr:nvPicPr>
        <xdr:cNvPr id="1033" name="Picture 1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5" y="5848350"/>
          <a:ext cx="4191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30</xdr:col>
      <xdr:colOff>0</xdr:colOff>
      <xdr:row>27</xdr:row>
      <xdr:rowOff>0</xdr:rowOff>
    </xdr:from>
    <xdr:to>
      <xdr:col>30</xdr:col>
      <xdr:colOff>0</xdr:colOff>
      <xdr:row>27</xdr:row>
      <xdr:rowOff>0</xdr:rowOff>
    </xdr:to>
    <xdr:pic>
      <xdr:nvPicPr>
        <xdr:cNvPr id="1034" name="Picture 1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00775" y="6305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10</xdr:row>
      <xdr:rowOff>19050</xdr:rowOff>
    </xdr:from>
    <xdr:to>
      <xdr:col>4</xdr:col>
      <xdr:colOff>123825</xdr:colOff>
      <xdr:row>11</xdr:row>
      <xdr:rowOff>219075</xdr:rowOff>
    </xdr:to>
    <xdr:pic>
      <xdr:nvPicPr>
        <xdr:cNvPr id="2049" name="Picture 1">
          <a:extLst>
            <a:ext uri="{FF2B5EF4-FFF2-40B4-BE49-F238E27FC236}">
              <a16:creationId xmlns=""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2419350"/>
          <a:ext cx="400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28575</xdr:colOff>
      <xdr:row>12</xdr:row>
      <xdr:rowOff>19050</xdr:rowOff>
    </xdr:from>
    <xdr:to>
      <xdr:col>7</xdr:col>
      <xdr:colOff>123825</xdr:colOff>
      <xdr:row>13</xdr:row>
      <xdr:rowOff>200025</xdr:rowOff>
    </xdr:to>
    <xdr:pic>
      <xdr:nvPicPr>
        <xdr:cNvPr id="2050" name="Picture 1">
          <a:extLst>
            <a:ext uri="{FF2B5EF4-FFF2-40B4-BE49-F238E27FC236}">
              <a16:creationId xmlns="" xmlns:a16="http://schemas.microsoft.com/office/drawing/2014/main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876550"/>
          <a:ext cx="400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</xdr:colOff>
      <xdr:row>14</xdr:row>
      <xdr:rowOff>19050</xdr:rowOff>
    </xdr:from>
    <xdr:to>
      <xdr:col>10</xdr:col>
      <xdr:colOff>123825</xdr:colOff>
      <xdr:row>15</xdr:row>
      <xdr:rowOff>200025</xdr:rowOff>
    </xdr:to>
    <xdr:pic>
      <xdr:nvPicPr>
        <xdr:cNvPr id="2051" name="Picture 1">
          <a:extLst>
            <a:ext uri="{FF2B5EF4-FFF2-40B4-BE49-F238E27FC236}">
              <a16:creationId xmlns="" xmlns:a16="http://schemas.microsoft.com/office/drawing/2014/main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3700" y="3333750"/>
          <a:ext cx="400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28575</xdr:colOff>
      <xdr:row>16</xdr:row>
      <xdr:rowOff>19050</xdr:rowOff>
    </xdr:from>
    <xdr:to>
      <xdr:col>13</xdr:col>
      <xdr:colOff>123825</xdr:colOff>
      <xdr:row>17</xdr:row>
      <xdr:rowOff>209550</xdr:rowOff>
    </xdr:to>
    <xdr:pic>
      <xdr:nvPicPr>
        <xdr:cNvPr id="2052" name="Picture 1">
          <a:extLst>
            <a:ext uri="{FF2B5EF4-FFF2-40B4-BE49-F238E27FC236}">
              <a16:creationId xmlns="" xmlns:a16="http://schemas.microsoft.com/office/drawing/2014/main" id="{00000000-0008-0000-03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37909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28575</xdr:colOff>
      <xdr:row>18</xdr:row>
      <xdr:rowOff>19050</xdr:rowOff>
    </xdr:from>
    <xdr:to>
      <xdr:col>16</xdr:col>
      <xdr:colOff>123825</xdr:colOff>
      <xdr:row>19</xdr:row>
      <xdr:rowOff>209550</xdr:rowOff>
    </xdr:to>
    <xdr:pic>
      <xdr:nvPicPr>
        <xdr:cNvPr id="2053" name="Picture 1">
          <a:extLst>
            <a:ext uri="{FF2B5EF4-FFF2-40B4-BE49-F238E27FC236}">
              <a16:creationId xmlns="" xmlns:a16="http://schemas.microsoft.com/office/drawing/2014/main" id="{00000000-0008-0000-03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8100" y="42481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28575</xdr:colOff>
      <xdr:row>20</xdr:row>
      <xdr:rowOff>19050</xdr:rowOff>
    </xdr:from>
    <xdr:to>
      <xdr:col>19</xdr:col>
      <xdr:colOff>123825</xdr:colOff>
      <xdr:row>21</xdr:row>
      <xdr:rowOff>200025</xdr:rowOff>
    </xdr:to>
    <xdr:pic>
      <xdr:nvPicPr>
        <xdr:cNvPr id="2054" name="Picture 1">
          <a:extLst>
            <a:ext uri="{FF2B5EF4-FFF2-40B4-BE49-F238E27FC236}">
              <a16:creationId xmlns="" xmlns:a16="http://schemas.microsoft.com/office/drawing/2014/main" id="{00000000-0008-0000-03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5300" y="4705350"/>
          <a:ext cx="400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28575</xdr:colOff>
      <xdr:row>22</xdr:row>
      <xdr:rowOff>19050</xdr:rowOff>
    </xdr:from>
    <xdr:to>
      <xdr:col>22</xdr:col>
      <xdr:colOff>123825</xdr:colOff>
      <xdr:row>23</xdr:row>
      <xdr:rowOff>209550</xdr:rowOff>
    </xdr:to>
    <xdr:pic>
      <xdr:nvPicPr>
        <xdr:cNvPr id="2055" name="Picture 1">
          <a:extLst>
            <a:ext uri="{FF2B5EF4-FFF2-40B4-BE49-F238E27FC236}">
              <a16:creationId xmlns="" xmlns:a16="http://schemas.microsoft.com/office/drawing/2014/main" id="{00000000-0008-0000-03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0" y="51625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24</xdr:row>
      <xdr:rowOff>19050</xdr:rowOff>
    </xdr:from>
    <xdr:to>
      <xdr:col>25</xdr:col>
      <xdr:colOff>123825</xdr:colOff>
      <xdr:row>25</xdr:row>
      <xdr:rowOff>219075</xdr:rowOff>
    </xdr:to>
    <xdr:pic>
      <xdr:nvPicPr>
        <xdr:cNvPr id="2056" name="Picture 1">
          <a:extLst>
            <a:ext uri="{FF2B5EF4-FFF2-40B4-BE49-F238E27FC236}">
              <a16:creationId xmlns="" xmlns:a16="http://schemas.microsoft.com/office/drawing/2014/main" id="{00000000-0008-0000-03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19700" y="5619750"/>
          <a:ext cx="400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26</xdr:col>
      <xdr:colOff>28575</xdr:colOff>
      <xdr:row>26</xdr:row>
      <xdr:rowOff>19050</xdr:rowOff>
    </xdr:from>
    <xdr:to>
      <xdr:col>28</xdr:col>
      <xdr:colOff>123825</xdr:colOff>
      <xdr:row>27</xdr:row>
      <xdr:rowOff>209550</xdr:rowOff>
    </xdr:to>
    <xdr:pic>
      <xdr:nvPicPr>
        <xdr:cNvPr id="2057" name="Picture 1">
          <a:extLst>
            <a:ext uri="{FF2B5EF4-FFF2-40B4-BE49-F238E27FC236}">
              <a16:creationId xmlns="" xmlns:a16="http://schemas.microsoft.com/office/drawing/2014/main" id="{00000000-0008-0000-03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6900" y="60769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99;&#1096;&#1082;&#1072;%20&#1084;&#1091;&#1078;%202%20&#1090;&#1091;&#10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99;&#1096;&#1082;&#1072;%20&#1084;&#1091;&#1078;%203%20&#1090;&#1091;&#10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/>
      <sheetData sheetId="1">
        <row r="10">
          <cell r="AE10">
            <v>14</v>
          </cell>
          <cell r="AF10">
            <v>5</v>
          </cell>
          <cell r="AG10">
            <v>15</v>
          </cell>
          <cell r="AH10">
            <v>3</v>
          </cell>
          <cell r="AI10">
            <v>414</v>
          </cell>
          <cell r="AJ10">
            <v>310</v>
          </cell>
        </row>
        <row r="12">
          <cell r="AE12">
            <v>11</v>
          </cell>
          <cell r="AF12">
            <v>3</v>
          </cell>
          <cell r="AG12">
            <v>13</v>
          </cell>
          <cell r="AH12">
            <v>7</v>
          </cell>
          <cell r="AI12">
            <v>446</v>
          </cell>
          <cell r="AJ12">
            <v>386</v>
          </cell>
        </row>
        <row r="14">
          <cell r="AE14">
            <v>9</v>
          </cell>
          <cell r="AF14">
            <v>3</v>
          </cell>
          <cell r="AG14">
            <v>12</v>
          </cell>
          <cell r="AH14">
            <v>9</v>
          </cell>
          <cell r="AI14">
            <v>466</v>
          </cell>
          <cell r="AJ14">
            <v>439</v>
          </cell>
        </row>
        <row r="16">
          <cell r="AE16">
            <v>9</v>
          </cell>
          <cell r="AF16">
            <v>3</v>
          </cell>
          <cell r="AG16">
            <v>10</v>
          </cell>
          <cell r="AH16">
            <v>7</v>
          </cell>
          <cell r="AI16">
            <v>390</v>
          </cell>
          <cell r="AJ16">
            <v>328</v>
          </cell>
        </row>
        <row r="18">
          <cell r="AE18">
            <v>12</v>
          </cell>
          <cell r="AF18">
            <v>4</v>
          </cell>
          <cell r="AG18">
            <v>12</v>
          </cell>
          <cell r="AH18">
            <v>6</v>
          </cell>
          <cell r="AI18">
            <v>414</v>
          </cell>
          <cell r="AJ18">
            <v>350</v>
          </cell>
        </row>
        <row r="20">
          <cell r="AE20">
            <v>14</v>
          </cell>
          <cell r="AF20">
            <v>5</v>
          </cell>
          <cell r="AG20">
            <v>15</v>
          </cell>
          <cell r="AH20">
            <v>3</v>
          </cell>
          <cell r="AI20">
            <v>433</v>
          </cell>
          <cell r="AJ20">
            <v>351</v>
          </cell>
        </row>
        <row r="22">
          <cell r="AE22">
            <v>0</v>
          </cell>
          <cell r="AF22">
            <v>0</v>
          </cell>
          <cell r="AG22">
            <v>3</v>
          </cell>
          <cell r="AH22">
            <v>18</v>
          </cell>
          <cell r="AI22">
            <v>373</v>
          </cell>
          <cell r="AJ22">
            <v>518</v>
          </cell>
        </row>
        <row r="24">
          <cell r="AE24">
            <v>3</v>
          </cell>
          <cell r="AF24">
            <v>1</v>
          </cell>
          <cell r="AG24">
            <v>3</v>
          </cell>
          <cell r="AH24">
            <v>15</v>
          </cell>
          <cell r="AI24">
            <v>331</v>
          </cell>
          <cell r="AJ24">
            <v>421</v>
          </cell>
        </row>
        <row r="26">
          <cell r="AE26">
            <v>0</v>
          </cell>
          <cell r="AF26">
            <v>0</v>
          </cell>
          <cell r="AG26">
            <v>0</v>
          </cell>
          <cell r="AH26">
            <v>15</v>
          </cell>
          <cell r="AI26">
            <v>211</v>
          </cell>
          <cell r="AJ26">
            <v>375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/>
      <sheetData sheetId="1">
        <row r="10">
          <cell r="AE10">
            <v>10</v>
          </cell>
          <cell r="AF10">
            <v>4</v>
          </cell>
          <cell r="AG10">
            <v>13</v>
          </cell>
          <cell r="AH10">
            <v>7</v>
          </cell>
          <cell r="AI10">
            <v>422</v>
          </cell>
          <cell r="AJ10">
            <v>424</v>
          </cell>
        </row>
        <row r="12">
          <cell r="AE12">
            <v>9</v>
          </cell>
          <cell r="AF12">
            <v>4</v>
          </cell>
          <cell r="AG12">
            <v>12</v>
          </cell>
          <cell r="AH12">
            <v>10</v>
          </cell>
          <cell r="AI12">
            <v>479</v>
          </cell>
          <cell r="AJ12">
            <v>481</v>
          </cell>
        </row>
        <row r="14">
          <cell r="AE14">
            <v>6</v>
          </cell>
          <cell r="AF14">
            <v>2</v>
          </cell>
          <cell r="AG14">
            <v>10</v>
          </cell>
          <cell r="AH14">
            <v>10</v>
          </cell>
          <cell r="AI14">
            <v>425</v>
          </cell>
          <cell r="AJ14">
            <v>432</v>
          </cell>
        </row>
        <row r="16">
          <cell r="AE16">
            <v>3</v>
          </cell>
          <cell r="AF16">
            <v>0</v>
          </cell>
          <cell r="AG16">
            <v>6</v>
          </cell>
          <cell r="AH16">
            <v>12</v>
          </cell>
          <cell r="AI16">
            <v>365</v>
          </cell>
          <cell r="AJ16">
            <v>392</v>
          </cell>
        </row>
        <row r="18">
          <cell r="AE18">
            <v>9</v>
          </cell>
          <cell r="AF18">
            <v>2</v>
          </cell>
          <cell r="AG18">
            <v>12</v>
          </cell>
          <cell r="AH18">
            <v>9</v>
          </cell>
          <cell r="AI18">
            <v>478</v>
          </cell>
          <cell r="AJ18">
            <v>419</v>
          </cell>
        </row>
        <row r="20">
          <cell r="AE20">
            <v>14</v>
          </cell>
          <cell r="AF20">
            <v>5</v>
          </cell>
          <cell r="AG20">
            <v>15</v>
          </cell>
          <cell r="AH20">
            <v>3</v>
          </cell>
          <cell r="AI20">
            <v>435</v>
          </cell>
          <cell r="AJ20">
            <v>319</v>
          </cell>
        </row>
        <row r="22">
          <cell r="AE22">
            <v>6</v>
          </cell>
          <cell r="AF22">
            <v>2</v>
          </cell>
          <cell r="AG22">
            <v>7</v>
          </cell>
          <cell r="AH22">
            <v>8</v>
          </cell>
          <cell r="AI22">
            <v>335</v>
          </cell>
          <cell r="AJ22">
            <v>349</v>
          </cell>
        </row>
        <row r="24">
          <cell r="AE24">
            <v>3</v>
          </cell>
          <cell r="AF24">
            <v>1</v>
          </cell>
          <cell r="AG24">
            <v>4</v>
          </cell>
          <cell r="AH24">
            <v>10</v>
          </cell>
          <cell r="AI24">
            <v>276</v>
          </cell>
          <cell r="AJ24">
            <v>322</v>
          </cell>
        </row>
        <row r="26">
          <cell r="AE26">
            <v>0</v>
          </cell>
          <cell r="AF26">
            <v>0</v>
          </cell>
          <cell r="AG26">
            <v>2</v>
          </cell>
          <cell r="AH26">
            <v>12</v>
          </cell>
          <cell r="AI26">
            <v>266</v>
          </cell>
          <cell r="AJ26">
            <v>343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view="pageBreakPreview" zoomScale="60" zoomScaleNormal="70" workbookViewId="0">
      <selection activeCell="M29" sqref="M29"/>
    </sheetView>
  </sheetViews>
  <sheetFormatPr defaultRowHeight="15"/>
  <cols>
    <col min="1" max="1" width="8" style="20" customWidth="1"/>
    <col min="2" max="2" width="31.85546875" style="20" customWidth="1"/>
    <col min="3" max="3" width="9.140625" style="20" customWidth="1"/>
    <col min="4" max="4" width="9" style="20" customWidth="1"/>
    <col min="5" max="5" width="9.140625" style="20" customWidth="1"/>
    <col min="6" max="14" width="9.140625" style="20"/>
    <col min="15" max="15" width="9.28515625" style="20" customWidth="1"/>
    <col min="16" max="16" width="10.5703125" style="20" customWidth="1"/>
    <col min="17" max="16384" width="9.140625" style="20"/>
  </cols>
  <sheetData>
    <row r="1" spans="1:14" ht="17.45" customHeight="1"/>
    <row r="2" spans="1:14" ht="17.45" customHeight="1"/>
    <row r="3" spans="1:14" ht="17.45" customHeight="1"/>
    <row r="4" spans="1:14" ht="17.45" customHeight="1"/>
    <row r="5" spans="1:14" ht="17.45" customHeight="1"/>
    <row r="6" spans="1:14" ht="17.45" customHeight="1">
      <c r="C6" s="41" t="s">
        <v>60</v>
      </c>
    </row>
    <row r="7" spans="1:14" ht="17.45" customHeight="1" thickBot="1">
      <c r="B7" s="1"/>
      <c r="N7" s="58"/>
    </row>
    <row r="8" spans="1:14" ht="17.100000000000001" customHeight="1">
      <c r="A8" s="227" t="s">
        <v>0</v>
      </c>
      <c r="B8" s="227" t="s">
        <v>1</v>
      </c>
      <c r="C8" s="220" t="s">
        <v>5</v>
      </c>
      <c r="D8" s="220" t="s">
        <v>6</v>
      </c>
      <c r="E8" s="220" t="s">
        <v>7</v>
      </c>
      <c r="F8" s="220" t="s">
        <v>8</v>
      </c>
      <c r="G8" s="220" t="s">
        <v>9</v>
      </c>
      <c r="H8" s="220" t="s">
        <v>12</v>
      </c>
      <c r="I8" s="220" t="s">
        <v>13</v>
      </c>
      <c r="J8" s="220" t="s">
        <v>37</v>
      </c>
      <c r="K8" s="220" t="s">
        <v>38</v>
      </c>
      <c r="L8" s="217" t="s">
        <v>10</v>
      </c>
      <c r="M8" s="217" t="s">
        <v>11</v>
      </c>
      <c r="N8" s="58"/>
    </row>
    <row r="9" spans="1:14" ht="17.100000000000001" customHeight="1">
      <c r="A9" s="228"/>
      <c r="B9" s="228"/>
      <c r="C9" s="221"/>
      <c r="D9" s="221"/>
      <c r="E9" s="221"/>
      <c r="F9" s="221"/>
      <c r="G9" s="221"/>
      <c r="H9" s="221"/>
      <c r="I9" s="221"/>
      <c r="J9" s="221"/>
      <c r="K9" s="221"/>
      <c r="L9" s="218"/>
      <c r="M9" s="218"/>
      <c r="N9" s="24"/>
    </row>
    <row r="10" spans="1:14" ht="17.100000000000001" customHeight="1" thickBot="1">
      <c r="A10" s="229"/>
      <c r="B10" s="229"/>
      <c r="C10" s="222"/>
      <c r="D10" s="222"/>
      <c r="E10" s="222"/>
      <c r="F10" s="222"/>
      <c r="G10" s="222"/>
      <c r="H10" s="222"/>
      <c r="I10" s="222"/>
      <c r="J10" s="222"/>
      <c r="K10" s="222"/>
      <c r="L10" s="219"/>
      <c r="M10" s="219"/>
      <c r="N10" s="24"/>
    </row>
    <row r="11" spans="1:14" ht="17.100000000000001" customHeight="1" thickTop="1" thickBot="1">
      <c r="A11" s="227">
        <v>1</v>
      </c>
      <c r="B11" s="223" t="s">
        <v>41</v>
      </c>
      <c r="C11" s="59">
        <v>107</v>
      </c>
      <c r="D11" s="59">
        <v>79</v>
      </c>
      <c r="E11" s="59">
        <v>75</v>
      </c>
      <c r="F11" s="59">
        <v>75</v>
      </c>
      <c r="G11" s="48">
        <v>75</v>
      </c>
      <c r="H11" s="59"/>
      <c r="I11" s="59"/>
      <c r="J11" s="80"/>
      <c r="K11" s="59"/>
      <c r="L11" s="59">
        <f>C11+D11+E11+F11+G11+H11+I11+J11+K11</f>
        <v>411</v>
      </c>
      <c r="M11" s="215">
        <f>L11/L12</f>
        <v>1.3258064516129033</v>
      </c>
      <c r="N11" s="24"/>
    </row>
    <row r="12" spans="1:14" ht="17.100000000000001" customHeight="1" thickBot="1">
      <c r="A12" s="229"/>
      <c r="B12" s="224"/>
      <c r="C12" s="60">
        <v>102</v>
      </c>
      <c r="D12" s="60">
        <v>97</v>
      </c>
      <c r="E12" s="60">
        <v>58</v>
      </c>
      <c r="F12" s="60">
        <v>53</v>
      </c>
      <c r="G12" s="20">
        <v>0</v>
      </c>
      <c r="H12" s="60"/>
      <c r="I12" s="60"/>
      <c r="J12" s="81"/>
      <c r="K12" s="61"/>
      <c r="L12" s="59">
        <f t="shared" ref="L12:L28" si="0">C12+D12+E12+F12+I12+J12+K12+G12+H12</f>
        <v>310</v>
      </c>
      <c r="M12" s="216"/>
      <c r="N12" s="24"/>
    </row>
    <row r="13" spans="1:14" ht="17.100000000000001" customHeight="1" thickBot="1">
      <c r="A13" s="227">
        <v>2</v>
      </c>
      <c r="B13" s="225" t="s">
        <v>39</v>
      </c>
      <c r="C13" s="59">
        <v>109</v>
      </c>
      <c r="D13" s="59">
        <v>61</v>
      </c>
      <c r="E13" s="59">
        <v>56</v>
      </c>
      <c r="F13" s="85"/>
      <c r="G13" s="85"/>
      <c r="H13" s="85"/>
      <c r="I13" s="59"/>
      <c r="J13" s="59"/>
      <c r="K13" s="59"/>
      <c r="L13" s="59">
        <f t="shared" si="0"/>
        <v>226</v>
      </c>
      <c r="M13" s="215">
        <f>L13/L14</f>
        <v>0.86923076923076925</v>
      </c>
      <c r="N13" s="24"/>
    </row>
    <row r="14" spans="1:14" ht="17.100000000000001" customHeight="1" thickBot="1">
      <c r="A14" s="229"/>
      <c r="B14" s="226"/>
      <c r="C14" s="61">
        <v>110</v>
      </c>
      <c r="D14" s="61">
        <v>75</v>
      </c>
      <c r="E14" s="61">
        <v>75</v>
      </c>
      <c r="F14" s="86"/>
      <c r="G14" s="86"/>
      <c r="H14" s="86"/>
      <c r="I14" s="61"/>
      <c r="J14" s="61"/>
      <c r="K14" s="61"/>
      <c r="L14" s="59">
        <f t="shared" si="0"/>
        <v>260</v>
      </c>
      <c r="M14" s="216"/>
      <c r="N14" s="24"/>
    </row>
    <row r="15" spans="1:14" ht="17.100000000000001" customHeight="1" thickBot="1">
      <c r="A15" s="227">
        <v>3</v>
      </c>
      <c r="B15" s="225" t="s">
        <v>46</v>
      </c>
      <c r="C15" s="59"/>
      <c r="D15" s="59">
        <v>88</v>
      </c>
      <c r="E15" s="59">
        <v>98</v>
      </c>
      <c r="F15" s="47">
        <v>106</v>
      </c>
      <c r="G15" s="47">
        <v>97</v>
      </c>
      <c r="H15" s="47"/>
      <c r="I15" s="59"/>
      <c r="J15" s="59"/>
      <c r="K15" s="59"/>
      <c r="L15" s="59">
        <f t="shared" si="0"/>
        <v>389</v>
      </c>
      <c r="M15" s="215">
        <f>L15/L16</f>
        <v>1.0513513513513513</v>
      </c>
      <c r="N15" s="24"/>
    </row>
    <row r="16" spans="1:14" ht="17.100000000000001" customHeight="1" thickBot="1">
      <c r="A16" s="229"/>
      <c r="B16" s="226"/>
      <c r="C16" s="60"/>
      <c r="D16" s="60">
        <v>96</v>
      </c>
      <c r="E16" s="60">
        <v>86</v>
      </c>
      <c r="F16" s="52">
        <v>102</v>
      </c>
      <c r="G16" s="52">
        <v>86</v>
      </c>
      <c r="H16" s="52"/>
      <c r="I16" s="60"/>
      <c r="J16" s="61"/>
      <c r="K16" s="61"/>
      <c r="L16" s="59">
        <f t="shared" si="0"/>
        <v>370</v>
      </c>
      <c r="M16" s="216"/>
      <c r="N16" s="24"/>
    </row>
    <row r="17" spans="1:14" ht="17.100000000000001" customHeight="1" thickTop="1" thickBot="1">
      <c r="A17" s="227">
        <v>4</v>
      </c>
      <c r="B17" s="223" t="s">
        <v>40</v>
      </c>
      <c r="C17" s="59">
        <v>110</v>
      </c>
      <c r="D17" s="59">
        <v>96</v>
      </c>
      <c r="E17" s="59"/>
      <c r="F17" s="47">
        <v>100</v>
      </c>
      <c r="G17" s="47">
        <v>76</v>
      </c>
      <c r="H17" s="47"/>
      <c r="I17" s="59"/>
      <c r="J17" s="59"/>
      <c r="K17" s="59"/>
      <c r="L17" s="59">
        <f t="shared" si="0"/>
        <v>382</v>
      </c>
      <c r="M17" s="215">
        <f>L17/L18</f>
        <v>1.1202346041055717</v>
      </c>
      <c r="N17" s="24"/>
    </row>
    <row r="18" spans="1:14" ht="17.100000000000001" customHeight="1" thickBot="1">
      <c r="A18" s="229"/>
      <c r="B18" s="224"/>
      <c r="C18" s="60">
        <v>109</v>
      </c>
      <c r="D18" s="61">
        <v>88</v>
      </c>
      <c r="E18" s="61"/>
      <c r="F18" s="56">
        <v>88</v>
      </c>
      <c r="G18" s="56">
        <v>56</v>
      </c>
      <c r="H18" s="56"/>
      <c r="I18" s="61"/>
      <c r="K18" s="61"/>
      <c r="L18" s="59">
        <f t="shared" si="0"/>
        <v>341</v>
      </c>
      <c r="M18" s="216"/>
      <c r="N18" s="24"/>
    </row>
    <row r="19" spans="1:14" ht="17.100000000000001" customHeight="1" thickBot="1">
      <c r="A19" s="227">
        <v>5</v>
      </c>
      <c r="B19" s="225" t="s">
        <v>44</v>
      </c>
      <c r="C19" s="70">
        <v>102</v>
      </c>
      <c r="D19" s="59">
        <v>75</v>
      </c>
      <c r="E19" s="59">
        <v>86</v>
      </c>
      <c r="F19" s="47">
        <v>88</v>
      </c>
      <c r="G19" s="47"/>
      <c r="H19" s="47"/>
      <c r="I19" s="59"/>
      <c r="J19" s="85"/>
      <c r="K19" s="59"/>
      <c r="L19" s="59">
        <f t="shared" si="0"/>
        <v>351</v>
      </c>
      <c r="M19" s="215">
        <f>L19/L20</f>
        <v>0.95901639344262291</v>
      </c>
      <c r="N19" s="24"/>
    </row>
    <row r="20" spans="1:14" ht="17.100000000000001" customHeight="1" thickBot="1">
      <c r="A20" s="229"/>
      <c r="B20" s="226"/>
      <c r="C20" s="71">
        <v>107</v>
      </c>
      <c r="D20" s="60">
        <v>61</v>
      </c>
      <c r="E20" s="60">
        <v>98</v>
      </c>
      <c r="F20" s="52">
        <v>100</v>
      </c>
      <c r="G20" s="52"/>
      <c r="H20" s="52"/>
      <c r="I20" s="60"/>
      <c r="J20" s="86"/>
      <c r="K20" s="102"/>
      <c r="L20" s="59">
        <f t="shared" si="0"/>
        <v>366</v>
      </c>
      <c r="M20" s="216"/>
      <c r="N20" s="24"/>
    </row>
    <row r="21" spans="1:14" ht="17.100000000000001" customHeight="1" thickBot="1">
      <c r="A21" s="227">
        <v>6</v>
      </c>
      <c r="B21" s="225" t="s">
        <v>42</v>
      </c>
      <c r="C21" s="70">
        <v>75</v>
      </c>
      <c r="D21" s="59">
        <v>97</v>
      </c>
      <c r="E21" s="59">
        <v>75</v>
      </c>
      <c r="F21" s="47">
        <v>102</v>
      </c>
      <c r="G21" s="47">
        <v>56</v>
      </c>
      <c r="H21" s="47"/>
      <c r="I21" s="59"/>
      <c r="J21" s="59"/>
      <c r="K21" s="101"/>
      <c r="L21" s="59">
        <f t="shared" si="0"/>
        <v>405</v>
      </c>
      <c r="M21" s="215">
        <f>L21/L22</f>
        <v>1.277602523659306</v>
      </c>
      <c r="N21" s="24"/>
    </row>
    <row r="22" spans="1:14" ht="17.100000000000001" customHeight="1" thickBot="1">
      <c r="A22" s="229"/>
      <c r="B22" s="226"/>
      <c r="C22" s="71">
        <v>0</v>
      </c>
      <c r="D22" s="60">
        <v>79</v>
      </c>
      <c r="E22" s="60">
        <v>56</v>
      </c>
      <c r="F22" s="52">
        <v>106</v>
      </c>
      <c r="G22" s="52">
        <v>76</v>
      </c>
      <c r="H22" s="52"/>
      <c r="I22" s="60"/>
      <c r="J22" s="60"/>
      <c r="K22" s="60"/>
      <c r="L22" s="62">
        <f t="shared" si="0"/>
        <v>317</v>
      </c>
      <c r="M22" s="216"/>
      <c r="N22" s="24"/>
    </row>
    <row r="23" spans="1:14" ht="17.100000000000001" customHeight="1" thickBot="1">
      <c r="A23" s="227">
        <v>7</v>
      </c>
      <c r="B23" s="225" t="s">
        <v>54</v>
      </c>
      <c r="C23" s="70">
        <v>96</v>
      </c>
      <c r="D23" s="59">
        <v>75</v>
      </c>
      <c r="E23" s="59">
        <v>58</v>
      </c>
      <c r="F23" s="47"/>
      <c r="G23" s="47">
        <v>86</v>
      </c>
      <c r="H23" s="47"/>
      <c r="I23" s="59"/>
      <c r="J23" s="59"/>
      <c r="K23" s="59"/>
      <c r="L23" s="59">
        <f t="shared" si="0"/>
        <v>315</v>
      </c>
      <c r="M23" s="215">
        <f>L23/L24</f>
        <v>1.1496350364963503</v>
      </c>
    </row>
    <row r="24" spans="1:14" ht="17.100000000000001" customHeight="1" thickBot="1">
      <c r="A24" s="229"/>
      <c r="B24" s="226"/>
      <c r="C24" s="71">
        <v>102</v>
      </c>
      <c r="D24" s="60">
        <v>0</v>
      </c>
      <c r="E24" s="60">
        <v>75</v>
      </c>
      <c r="F24" s="52"/>
      <c r="G24" s="52">
        <v>97</v>
      </c>
      <c r="H24" s="52"/>
      <c r="I24" s="60"/>
      <c r="J24" s="61"/>
      <c r="K24" s="61"/>
      <c r="L24" s="59">
        <f t="shared" si="0"/>
        <v>274</v>
      </c>
      <c r="M24" s="216"/>
    </row>
    <row r="25" spans="1:14" ht="17.100000000000001" customHeight="1" thickBot="1">
      <c r="A25" s="227">
        <v>8</v>
      </c>
      <c r="B25" s="225" t="s">
        <v>47</v>
      </c>
      <c r="C25" s="70">
        <v>102</v>
      </c>
      <c r="D25" s="59"/>
      <c r="E25" s="59">
        <v>75</v>
      </c>
      <c r="F25" s="85">
        <v>53</v>
      </c>
      <c r="G25" s="85"/>
      <c r="H25" s="85"/>
      <c r="I25" s="59"/>
      <c r="J25" s="59"/>
      <c r="K25" s="59"/>
      <c r="L25" s="59">
        <f t="shared" si="0"/>
        <v>230</v>
      </c>
      <c r="M25" s="215">
        <f>L25/L26</f>
        <v>1.3450292397660819</v>
      </c>
    </row>
    <row r="26" spans="1:14" ht="17.45" customHeight="1" thickBot="1">
      <c r="A26" s="229"/>
      <c r="B26" s="230"/>
      <c r="C26" s="71">
        <v>96</v>
      </c>
      <c r="D26" s="60"/>
      <c r="E26" s="60">
        <v>0</v>
      </c>
      <c r="F26" s="87">
        <v>75</v>
      </c>
      <c r="G26" s="87"/>
      <c r="H26" s="87"/>
      <c r="I26" s="60"/>
      <c r="J26" s="60"/>
      <c r="K26" s="60"/>
      <c r="L26" s="62">
        <f t="shared" si="0"/>
        <v>171</v>
      </c>
      <c r="M26" s="216"/>
    </row>
    <row r="27" spans="1:14" ht="17.45" customHeight="1">
      <c r="A27" s="227">
        <v>9</v>
      </c>
      <c r="B27" s="225" t="s">
        <v>45</v>
      </c>
      <c r="C27" s="70">
        <v>0</v>
      </c>
      <c r="D27" s="59">
        <v>0</v>
      </c>
      <c r="E27" s="59">
        <v>0</v>
      </c>
      <c r="F27" s="47"/>
      <c r="G27" s="47">
        <v>0</v>
      </c>
      <c r="H27" s="47"/>
      <c r="I27" s="59"/>
      <c r="J27" s="59"/>
      <c r="K27" s="59"/>
      <c r="L27" s="59">
        <f t="shared" si="0"/>
        <v>0</v>
      </c>
      <c r="M27" s="215">
        <f>L27/L28</f>
        <v>0</v>
      </c>
    </row>
    <row r="28" spans="1:14" ht="17.45" customHeight="1" thickBot="1">
      <c r="A28" s="229"/>
      <c r="B28" s="226"/>
      <c r="C28" s="71">
        <v>75</v>
      </c>
      <c r="D28" s="60">
        <v>75</v>
      </c>
      <c r="E28" s="60">
        <v>75</v>
      </c>
      <c r="F28" s="52"/>
      <c r="G28" s="52">
        <v>75</v>
      </c>
      <c r="H28" s="52"/>
      <c r="I28" s="60"/>
      <c r="J28" s="60"/>
      <c r="K28" s="60"/>
      <c r="L28" s="60">
        <f t="shared" si="0"/>
        <v>300</v>
      </c>
      <c r="M28" s="216"/>
    </row>
  </sheetData>
  <mergeCells count="40">
    <mergeCell ref="A19:A20"/>
    <mergeCell ref="A27:A28"/>
    <mergeCell ref="A25:A26"/>
    <mergeCell ref="A21:A22"/>
    <mergeCell ref="A11:A12"/>
    <mergeCell ref="B11:B12"/>
    <mergeCell ref="B19:B20"/>
    <mergeCell ref="A8:A10"/>
    <mergeCell ref="G8:G10"/>
    <mergeCell ref="B27:B28"/>
    <mergeCell ref="B25:B26"/>
    <mergeCell ref="B8:B10"/>
    <mergeCell ref="B17:B18"/>
    <mergeCell ref="B21:B22"/>
    <mergeCell ref="A23:A24"/>
    <mergeCell ref="A13:A14"/>
    <mergeCell ref="B13:B14"/>
    <mergeCell ref="B23:B24"/>
    <mergeCell ref="A17:A18"/>
    <mergeCell ref="A15:A16"/>
    <mergeCell ref="B15:B16"/>
    <mergeCell ref="L8:L10"/>
    <mergeCell ref="J8:J10"/>
    <mergeCell ref="H8:H10"/>
    <mergeCell ref="K8:K10"/>
    <mergeCell ref="C8:C10"/>
    <mergeCell ref="D8:D10"/>
    <mergeCell ref="E8:E10"/>
    <mergeCell ref="I8:I10"/>
    <mergeCell ref="F8:F10"/>
    <mergeCell ref="M8:M10"/>
    <mergeCell ref="M11:M12"/>
    <mergeCell ref="M13:M14"/>
    <mergeCell ref="M17:M18"/>
    <mergeCell ref="M15:M16"/>
    <mergeCell ref="M19:M20"/>
    <mergeCell ref="M25:M26"/>
    <mergeCell ref="M23:M24"/>
    <mergeCell ref="M27:M28"/>
    <mergeCell ref="M21:M22"/>
  </mergeCells>
  <phoneticPr fontId="0" type="noConversion"/>
  <pageMargins left="0.49" right="0.25" top="0.14000000000000001" bottom="0.11" header="0.3" footer="0.3"/>
  <pageSetup paperSize="9" scale="9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D29"/>
  <sheetViews>
    <sheetView tabSelected="1" topLeftCell="A5" zoomScale="80" zoomScaleNormal="80" workbookViewId="0">
      <selection activeCell="D29" sqref="D29"/>
    </sheetView>
  </sheetViews>
  <sheetFormatPr defaultRowHeight="15"/>
  <cols>
    <col min="1" max="1" width="2.5703125" style="20" customWidth="1"/>
    <col min="2" max="2" width="4.42578125" style="20" customWidth="1"/>
    <col min="3" max="3" width="24.28515625" style="20" customWidth="1"/>
    <col min="4" max="4" width="2.28515625" style="21" customWidth="1"/>
    <col min="5" max="5" width="2.28515625" style="22" customWidth="1"/>
    <col min="6" max="6" width="2.28515625" style="23" customWidth="1"/>
    <col min="7" max="7" width="2.28515625" style="21" customWidth="1"/>
    <col min="8" max="8" width="2.28515625" style="22" customWidth="1"/>
    <col min="9" max="9" width="2.28515625" style="23" customWidth="1"/>
    <col min="10" max="10" width="2.28515625" style="21" customWidth="1"/>
    <col min="11" max="11" width="2.28515625" style="22" customWidth="1"/>
    <col min="12" max="12" width="2.28515625" style="23" customWidth="1"/>
    <col min="13" max="13" width="2.28515625" style="21" customWidth="1"/>
    <col min="14" max="14" width="2.28515625" style="22" customWidth="1"/>
    <col min="15" max="15" width="2.28515625" style="23" customWidth="1"/>
    <col min="16" max="16" width="2.28515625" style="21" customWidth="1"/>
    <col min="17" max="17" width="2.28515625" style="22" customWidth="1"/>
    <col min="18" max="18" width="2.28515625" style="23" customWidth="1"/>
    <col min="19" max="19" width="2.28515625" style="21" customWidth="1"/>
    <col min="20" max="20" width="2.28515625" style="22" customWidth="1"/>
    <col min="21" max="21" width="2.28515625" style="23" customWidth="1"/>
    <col min="22" max="22" width="2.28515625" style="21" customWidth="1"/>
    <col min="23" max="23" width="2.28515625" style="22" customWidth="1"/>
    <col min="24" max="24" width="2.28515625" style="23" customWidth="1"/>
    <col min="25" max="25" width="2.28515625" style="21" customWidth="1"/>
    <col min="26" max="26" width="2.28515625" style="22" customWidth="1"/>
    <col min="27" max="30" width="2.28515625" style="23" customWidth="1"/>
    <col min="31" max="31" width="8" style="23" customWidth="1"/>
    <col min="32" max="32" width="7.85546875" style="23" customWidth="1"/>
    <col min="33" max="33" width="5.42578125" style="20" customWidth="1"/>
    <col min="34" max="34" width="5" style="20" customWidth="1"/>
    <col min="35" max="35" width="5.28515625" style="20" customWidth="1"/>
    <col min="36" max="36" width="4.7109375" style="20" customWidth="1"/>
    <col min="37" max="37" width="9.85546875" style="20" customWidth="1"/>
    <col min="38" max="16384" width="9.140625" style="20"/>
  </cols>
  <sheetData>
    <row r="1" spans="2:56" ht="18" customHeight="1">
      <c r="O1" s="26"/>
      <c r="Q1" s="9"/>
      <c r="V1" s="9" t="s">
        <v>15</v>
      </c>
    </row>
    <row r="2" spans="2:56" ht="18" customHeight="1">
      <c r="O2" s="26"/>
      <c r="Q2" s="9"/>
      <c r="V2" s="9" t="s">
        <v>16</v>
      </c>
    </row>
    <row r="3" spans="2:56" ht="18" customHeight="1">
      <c r="O3" s="26"/>
      <c r="Q3" s="9"/>
      <c r="V3" s="75" t="s">
        <v>35</v>
      </c>
    </row>
    <row r="4" spans="2:56" ht="18" customHeight="1">
      <c r="V4" s="9" t="s">
        <v>34</v>
      </c>
    </row>
    <row r="5" spans="2:56" ht="18.75" customHeight="1">
      <c r="O5" s="27"/>
      <c r="Q5" s="10"/>
      <c r="V5" s="10" t="s">
        <v>17</v>
      </c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</row>
    <row r="6" spans="2:56" ht="20.25" customHeight="1" thickBot="1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S6" s="19"/>
      <c r="U6" s="19"/>
      <c r="V6" s="11" t="s">
        <v>61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24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24"/>
      <c r="AZ6" s="24"/>
      <c r="BA6" s="24"/>
      <c r="BB6" s="24"/>
      <c r="BC6" s="24"/>
      <c r="BD6" s="24"/>
    </row>
    <row r="7" spans="2:56" ht="19.5" thickBot="1">
      <c r="B7" s="255" t="s">
        <v>62</v>
      </c>
      <c r="C7" s="256"/>
      <c r="D7" s="181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263"/>
      <c r="P7" s="263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3"/>
      <c r="AE7" s="255" t="s">
        <v>58</v>
      </c>
      <c r="AF7" s="263"/>
      <c r="AG7" s="263"/>
      <c r="AH7" s="263"/>
      <c r="AI7" s="263"/>
      <c r="AJ7" s="263"/>
      <c r="AK7" s="256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</row>
    <row r="8" spans="2:56" ht="20.100000000000001" customHeight="1">
      <c r="B8" s="227" t="s">
        <v>0</v>
      </c>
      <c r="C8" s="227" t="s">
        <v>1</v>
      </c>
      <c r="D8" s="257">
        <v>1</v>
      </c>
      <c r="E8" s="258"/>
      <c r="F8" s="259"/>
      <c r="G8" s="257">
        <v>2</v>
      </c>
      <c r="H8" s="258"/>
      <c r="I8" s="259"/>
      <c r="J8" s="257">
        <v>3</v>
      </c>
      <c r="K8" s="258"/>
      <c r="L8" s="259"/>
      <c r="M8" s="257">
        <v>4</v>
      </c>
      <c r="N8" s="258"/>
      <c r="O8" s="259"/>
      <c r="P8" s="257">
        <v>5</v>
      </c>
      <c r="Q8" s="258"/>
      <c r="R8" s="259"/>
      <c r="S8" s="257">
        <v>6</v>
      </c>
      <c r="T8" s="258"/>
      <c r="U8" s="259"/>
      <c r="V8" s="257">
        <v>7</v>
      </c>
      <c r="W8" s="258"/>
      <c r="X8" s="259"/>
      <c r="Y8" s="257">
        <v>8</v>
      </c>
      <c r="Z8" s="258"/>
      <c r="AA8" s="259"/>
      <c r="AB8" s="257">
        <v>9</v>
      </c>
      <c r="AC8" s="258"/>
      <c r="AD8" s="259"/>
      <c r="AE8" s="227" t="s">
        <v>4</v>
      </c>
      <c r="AF8" s="225" t="s">
        <v>18</v>
      </c>
      <c r="AG8" s="257" t="s">
        <v>14</v>
      </c>
      <c r="AH8" s="259"/>
      <c r="AI8" s="257" t="s">
        <v>3</v>
      </c>
      <c r="AJ8" s="259"/>
      <c r="AK8" s="227" t="s">
        <v>2</v>
      </c>
    </row>
    <row r="9" spans="2:56" ht="20.100000000000001" customHeight="1" thickBot="1">
      <c r="B9" s="229"/>
      <c r="C9" s="229"/>
      <c r="D9" s="260"/>
      <c r="E9" s="261"/>
      <c r="F9" s="262"/>
      <c r="G9" s="260"/>
      <c r="H9" s="261"/>
      <c r="I9" s="262"/>
      <c r="J9" s="260"/>
      <c r="K9" s="261"/>
      <c r="L9" s="262"/>
      <c r="M9" s="260"/>
      <c r="N9" s="261"/>
      <c r="O9" s="262"/>
      <c r="P9" s="260"/>
      <c r="Q9" s="261"/>
      <c r="R9" s="262"/>
      <c r="S9" s="260"/>
      <c r="T9" s="261"/>
      <c r="U9" s="262"/>
      <c r="V9" s="260"/>
      <c r="W9" s="261"/>
      <c r="X9" s="262"/>
      <c r="Y9" s="260"/>
      <c r="Z9" s="261"/>
      <c r="AA9" s="262"/>
      <c r="AB9" s="264"/>
      <c r="AC9" s="265"/>
      <c r="AD9" s="266"/>
      <c r="AE9" s="247"/>
      <c r="AF9" s="267"/>
      <c r="AG9" s="260"/>
      <c r="AH9" s="262"/>
      <c r="AI9" s="260"/>
      <c r="AJ9" s="262"/>
      <c r="AK9" s="247"/>
    </row>
    <row r="10" spans="2:56" ht="18" customHeight="1">
      <c r="B10" s="227">
        <v>1</v>
      </c>
      <c r="C10" s="248" t="str">
        <f>Лист1!B11</f>
        <v>«Жайык»                                               г.Уральск</v>
      </c>
      <c r="D10" s="16"/>
      <c r="E10" s="6"/>
      <c r="F10" s="25"/>
      <c r="G10" s="29"/>
      <c r="H10" s="7" t="s">
        <v>52</v>
      </c>
      <c r="I10" s="30"/>
      <c r="J10" s="29"/>
      <c r="K10" s="7" t="s">
        <v>52</v>
      </c>
      <c r="L10" s="30"/>
      <c r="M10" s="29"/>
      <c r="N10" s="7" t="s">
        <v>52</v>
      </c>
      <c r="O10" s="30"/>
      <c r="P10" s="29">
        <v>2</v>
      </c>
      <c r="Q10" s="7" t="s">
        <v>52</v>
      </c>
      <c r="R10" s="30">
        <v>3</v>
      </c>
      <c r="S10" s="29">
        <v>1</v>
      </c>
      <c r="T10" s="7" t="s">
        <v>52</v>
      </c>
      <c r="U10" s="30">
        <v>3</v>
      </c>
      <c r="V10" s="29">
        <v>3</v>
      </c>
      <c r="W10" s="7" t="s">
        <v>52</v>
      </c>
      <c r="X10" s="30">
        <v>0</v>
      </c>
      <c r="Y10" s="29">
        <v>3</v>
      </c>
      <c r="Z10" s="7" t="s">
        <v>52</v>
      </c>
      <c r="AA10" s="30">
        <v>0</v>
      </c>
      <c r="AB10" s="29">
        <v>3</v>
      </c>
      <c r="AC10" s="7" t="s">
        <v>52</v>
      </c>
      <c r="AD10" s="30">
        <v>0</v>
      </c>
      <c r="AE10" s="250">
        <f>H11+K11+N11+Q11+T11+W11+Z11+AC11</f>
        <v>10</v>
      </c>
      <c r="AF10" s="235">
        <v>3</v>
      </c>
      <c r="AG10" s="8">
        <f>G10+J10+M10+P10+S10+V10+Y10+AB10</f>
        <v>12</v>
      </c>
      <c r="AH10" s="2">
        <f>I10+L10+O10+R10+U10+X10+AA10+AD10</f>
        <v>6</v>
      </c>
      <c r="AI10" s="82">
        <f>Лист1!L11</f>
        <v>411</v>
      </c>
      <c r="AJ10" s="3">
        <f>Лист1!L12</f>
        <v>310</v>
      </c>
      <c r="AK10" s="233" t="s">
        <v>76</v>
      </c>
    </row>
    <row r="11" spans="2:56" ht="18" customHeight="1" thickBot="1">
      <c r="B11" s="229"/>
      <c r="C11" s="252"/>
      <c r="D11" s="17"/>
      <c r="E11" s="15"/>
      <c r="F11" s="28"/>
      <c r="G11" s="31"/>
      <c r="H11" s="14"/>
      <c r="I11" s="32"/>
      <c r="J11" s="31"/>
      <c r="K11" s="14"/>
      <c r="L11" s="32"/>
      <c r="M11" s="31"/>
      <c r="N11" s="14"/>
      <c r="O11" s="32"/>
      <c r="P11" s="31"/>
      <c r="Q11" s="14">
        <v>1</v>
      </c>
      <c r="R11" s="32"/>
      <c r="S11" s="31"/>
      <c r="T11" s="14">
        <v>0</v>
      </c>
      <c r="U11" s="32"/>
      <c r="V11" s="31"/>
      <c r="W11" s="14">
        <v>3</v>
      </c>
      <c r="X11" s="32"/>
      <c r="Y11" s="31"/>
      <c r="Z11" s="14">
        <v>3</v>
      </c>
      <c r="AA11" s="32"/>
      <c r="AB11" s="31"/>
      <c r="AC11" s="14">
        <v>3</v>
      </c>
      <c r="AD11" s="32"/>
      <c r="AE11" s="251"/>
      <c r="AF11" s="236"/>
      <c r="AG11" s="231">
        <f>AG10/AH10</f>
        <v>2</v>
      </c>
      <c r="AH11" s="232"/>
      <c r="AI11" s="239">
        <f>AI10/AJ10</f>
        <v>1.3258064516129033</v>
      </c>
      <c r="AJ11" s="240"/>
      <c r="AK11" s="234"/>
    </row>
    <row r="12" spans="2:56" ht="18" customHeight="1">
      <c r="B12" s="227">
        <v>2</v>
      </c>
      <c r="C12" s="225" t="str">
        <f>Лист1!B13</f>
        <v>«Кайсар»                                              г.Кызылорда</v>
      </c>
      <c r="D12" s="29">
        <f>I10</f>
        <v>0</v>
      </c>
      <c r="E12" s="7" t="str">
        <f>H10</f>
        <v>:</v>
      </c>
      <c r="F12" s="30">
        <f>G10</f>
        <v>0</v>
      </c>
      <c r="G12" s="6"/>
      <c r="H12" s="6"/>
      <c r="I12" s="6"/>
      <c r="J12" s="29">
        <v>0</v>
      </c>
      <c r="K12" s="7" t="s">
        <v>52</v>
      </c>
      <c r="L12" s="30">
        <v>0</v>
      </c>
      <c r="M12" s="29">
        <v>3</v>
      </c>
      <c r="N12" s="7" t="s">
        <v>52</v>
      </c>
      <c r="O12" s="30">
        <v>2</v>
      </c>
      <c r="P12" s="29">
        <v>0</v>
      </c>
      <c r="Q12" s="7" t="s">
        <v>52</v>
      </c>
      <c r="R12" s="30">
        <v>3</v>
      </c>
      <c r="S12" s="29">
        <v>0</v>
      </c>
      <c r="T12" s="7" t="s">
        <v>52</v>
      </c>
      <c r="U12" s="30">
        <v>3</v>
      </c>
      <c r="V12" s="29"/>
      <c r="W12" s="7" t="s">
        <v>52</v>
      </c>
      <c r="X12" s="30"/>
      <c r="Y12" s="29">
        <v>3</v>
      </c>
      <c r="Z12" s="7" t="s">
        <v>52</v>
      </c>
      <c r="AA12" s="30">
        <v>0</v>
      </c>
      <c r="AB12" s="29"/>
      <c r="AC12" s="7" t="s">
        <v>52</v>
      </c>
      <c r="AD12" s="30"/>
      <c r="AE12" s="250">
        <f>E13+K13+N13+Q13+T13+W13+Z13+AC13</f>
        <v>5</v>
      </c>
      <c r="AF12" s="235">
        <v>2</v>
      </c>
      <c r="AG12" s="8">
        <f>D12+J12+M12+P12+S12+V12+Y12+AB12</f>
        <v>6</v>
      </c>
      <c r="AH12" s="2">
        <f>F12+L12+O12+R12+U12+X12+AA12+AD12</f>
        <v>8</v>
      </c>
      <c r="AI12" s="82">
        <f>Лист1!L13</f>
        <v>226</v>
      </c>
      <c r="AJ12" s="3">
        <f>Лист1!L14</f>
        <v>260</v>
      </c>
      <c r="AK12" s="233" t="s">
        <v>79</v>
      </c>
    </row>
    <row r="13" spans="2:56" ht="18" customHeight="1" thickBot="1">
      <c r="B13" s="247"/>
      <c r="C13" s="226"/>
      <c r="D13" s="31"/>
      <c r="E13" s="14"/>
      <c r="F13" s="32"/>
      <c r="G13" s="13"/>
      <c r="H13" s="13"/>
      <c r="I13" s="13"/>
      <c r="J13" s="31"/>
      <c r="K13" s="14">
        <v>0</v>
      </c>
      <c r="L13" s="32"/>
      <c r="M13" s="31"/>
      <c r="N13" s="14">
        <v>2</v>
      </c>
      <c r="O13" s="32"/>
      <c r="P13" s="31"/>
      <c r="Q13" s="14">
        <v>0</v>
      </c>
      <c r="R13" s="32"/>
      <c r="S13" s="31"/>
      <c r="T13" s="14">
        <v>0</v>
      </c>
      <c r="U13" s="32"/>
      <c r="V13" s="31"/>
      <c r="W13" s="14"/>
      <c r="X13" s="32"/>
      <c r="Y13" s="31"/>
      <c r="Z13" s="14">
        <v>3</v>
      </c>
      <c r="AA13" s="32"/>
      <c r="AB13" s="31"/>
      <c r="AC13" s="14"/>
      <c r="AD13" s="32"/>
      <c r="AE13" s="251"/>
      <c r="AF13" s="236"/>
      <c r="AG13" s="245">
        <f>AG12/AH12</f>
        <v>0.75</v>
      </c>
      <c r="AH13" s="268"/>
      <c r="AI13" s="237">
        <f>AI12/AJ12</f>
        <v>0.86923076923076925</v>
      </c>
      <c r="AJ13" s="238"/>
      <c r="AK13" s="234"/>
    </row>
    <row r="14" spans="2:56" ht="18" customHeight="1">
      <c r="B14" s="227">
        <v>3</v>
      </c>
      <c r="C14" s="248" t="str">
        <f>Лист1!B15</f>
        <v>«Туран Динамо»                      г.Туркестан</v>
      </c>
      <c r="D14" s="29">
        <f>L10</f>
        <v>0</v>
      </c>
      <c r="E14" s="7" t="str">
        <f>K10</f>
        <v>:</v>
      </c>
      <c r="F14" s="30">
        <f>J10</f>
        <v>0</v>
      </c>
      <c r="G14" s="29">
        <f>L12</f>
        <v>0</v>
      </c>
      <c r="H14" s="7" t="str">
        <f>K12</f>
        <v>:</v>
      </c>
      <c r="I14" s="30">
        <f>J12</f>
        <v>0</v>
      </c>
      <c r="J14" s="33"/>
      <c r="K14" s="6"/>
      <c r="L14" s="34"/>
      <c r="M14" s="29">
        <v>1</v>
      </c>
      <c r="N14" s="7" t="s">
        <v>52</v>
      </c>
      <c r="O14" s="30">
        <v>3</v>
      </c>
      <c r="P14" s="29">
        <v>3</v>
      </c>
      <c r="Q14" s="7" t="s">
        <v>52</v>
      </c>
      <c r="R14" s="30">
        <v>1</v>
      </c>
      <c r="S14" s="29">
        <v>2</v>
      </c>
      <c r="T14" s="7" t="s">
        <v>52</v>
      </c>
      <c r="U14" s="30">
        <v>3</v>
      </c>
      <c r="V14" s="29">
        <v>3</v>
      </c>
      <c r="W14" s="7" t="s">
        <v>52</v>
      </c>
      <c r="X14" s="30">
        <v>1</v>
      </c>
      <c r="Y14" s="29"/>
      <c r="Z14" s="7" t="s">
        <v>52</v>
      </c>
      <c r="AA14" s="30"/>
      <c r="AB14" s="29"/>
      <c r="AC14" s="7" t="s">
        <v>52</v>
      </c>
      <c r="AD14" s="30"/>
      <c r="AE14" s="250">
        <f>E15+H15+N15+Q15+T15+W15+Z15+AC15</f>
        <v>7</v>
      </c>
      <c r="AF14" s="235">
        <v>2</v>
      </c>
      <c r="AG14" s="12">
        <f>D14+G14+M14+P14+S14+V14+Y14+AB14</f>
        <v>9</v>
      </c>
      <c r="AH14" s="4">
        <f>F14+I14+O14+R14+U14+X14+AA14+AD14</f>
        <v>8</v>
      </c>
      <c r="AI14" s="4">
        <f>Лист1!L15</f>
        <v>389</v>
      </c>
      <c r="AJ14" s="5">
        <f>Лист1!L16</f>
        <v>370</v>
      </c>
      <c r="AK14" s="233" t="s">
        <v>81</v>
      </c>
    </row>
    <row r="15" spans="2:56" ht="18" customHeight="1" thickBot="1">
      <c r="B15" s="247"/>
      <c r="C15" s="249"/>
      <c r="D15" s="31"/>
      <c r="E15" s="14"/>
      <c r="F15" s="32"/>
      <c r="G15" s="31"/>
      <c r="H15" s="14"/>
      <c r="I15" s="32"/>
      <c r="J15" s="38"/>
      <c r="K15" s="13"/>
      <c r="L15" s="39"/>
      <c r="M15" s="31"/>
      <c r="N15" s="14">
        <v>0</v>
      </c>
      <c r="O15" s="32"/>
      <c r="P15" s="31"/>
      <c r="Q15" s="14">
        <v>3</v>
      </c>
      <c r="R15" s="32"/>
      <c r="S15" s="31"/>
      <c r="T15" s="14">
        <v>1</v>
      </c>
      <c r="U15" s="32"/>
      <c r="V15" s="31"/>
      <c r="W15" s="14">
        <v>3</v>
      </c>
      <c r="X15" s="32"/>
      <c r="Y15" s="31"/>
      <c r="Z15" s="14"/>
      <c r="AA15" s="32"/>
      <c r="AB15" s="31"/>
      <c r="AC15" s="14"/>
      <c r="AD15" s="32"/>
      <c r="AE15" s="251"/>
      <c r="AF15" s="236"/>
      <c r="AG15" s="231">
        <f>AG14/AH14</f>
        <v>1.125</v>
      </c>
      <c r="AH15" s="232"/>
      <c r="AI15" s="239">
        <f>AI14/AJ14</f>
        <v>1.0513513513513513</v>
      </c>
      <c r="AJ15" s="240"/>
      <c r="AK15" s="234"/>
    </row>
    <row r="16" spans="2:56" ht="18" customHeight="1">
      <c r="B16" s="227">
        <v>4</v>
      </c>
      <c r="C16" s="248" t="str">
        <f>Лист1!B17</f>
        <v>«Жетісу-Жастар»                             Алматинская область</v>
      </c>
      <c r="D16" s="29">
        <f>O10</f>
        <v>0</v>
      </c>
      <c r="E16" s="7" t="str">
        <f>N10</f>
        <v>:</v>
      </c>
      <c r="F16" s="30">
        <f>M10</f>
        <v>0</v>
      </c>
      <c r="G16" s="29">
        <f>O12</f>
        <v>2</v>
      </c>
      <c r="H16" s="7" t="str">
        <f>N12</f>
        <v>:</v>
      </c>
      <c r="I16" s="30">
        <f>M12</f>
        <v>3</v>
      </c>
      <c r="J16" s="29">
        <f>O14</f>
        <v>3</v>
      </c>
      <c r="K16" s="7" t="s">
        <v>52</v>
      </c>
      <c r="L16" s="30">
        <f>M14</f>
        <v>1</v>
      </c>
      <c r="M16" s="33"/>
      <c r="N16" s="6"/>
      <c r="O16" s="34"/>
      <c r="P16" s="29">
        <v>3</v>
      </c>
      <c r="Q16" s="7" t="s">
        <v>52</v>
      </c>
      <c r="R16" s="30">
        <v>1</v>
      </c>
      <c r="S16" s="29">
        <v>3</v>
      </c>
      <c r="T16" s="7" t="s">
        <v>52</v>
      </c>
      <c r="U16" s="30">
        <v>0</v>
      </c>
      <c r="V16" s="29"/>
      <c r="W16" s="7" t="s">
        <v>52</v>
      </c>
      <c r="X16" s="30"/>
      <c r="Y16" s="29"/>
      <c r="Z16" s="7" t="s">
        <v>52</v>
      </c>
      <c r="AA16" s="30"/>
      <c r="AB16" s="29"/>
      <c r="AC16" s="7" t="s">
        <v>52</v>
      </c>
      <c r="AD16" s="30"/>
      <c r="AE16" s="250">
        <f>E17+H17+K17+Q17+T17+W17+Z17+AC17</f>
        <v>10</v>
      </c>
      <c r="AF16" s="235">
        <v>3</v>
      </c>
      <c r="AG16" s="8">
        <f>D16+G16+J16+P16+S16+V16+Y16+AB16</f>
        <v>11</v>
      </c>
      <c r="AH16" s="2">
        <f>F16+I16+L16+R16+U16+X16+AA16+AD16</f>
        <v>5</v>
      </c>
      <c r="AI16" s="2">
        <f>Лист1!L17</f>
        <v>382</v>
      </c>
      <c r="AJ16" s="3">
        <f>Лист1!L18</f>
        <v>341</v>
      </c>
      <c r="AK16" s="269" t="s">
        <v>75</v>
      </c>
    </row>
    <row r="17" spans="2:37" ht="18" customHeight="1" thickBot="1">
      <c r="B17" s="247"/>
      <c r="C17" s="252"/>
      <c r="D17" s="31"/>
      <c r="E17" s="14"/>
      <c r="F17" s="32"/>
      <c r="G17" s="31"/>
      <c r="H17" s="14">
        <v>1</v>
      </c>
      <c r="I17" s="32"/>
      <c r="J17" s="31"/>
      <c r="K17" s="14">
        <v>3</v>
      </c>
      <c r="L17" s="32"/>
      <c r="M17" s="35"/>
      <c r="N17" s="15"/>
      <c r="O17" s="36"/>
      <c r="P17" s="31"/>
      <c r="Q17" s="14">
        <v>3</v>
      </c>
      <c r="R17" s="32"/>
      <c r="S17" s="31"/>
      <c r="T17" s="14">
        <v>3</v>
      </c>
      <c r="U17" s="32"/>
      <c r="V17" s="31"/>
      <c r="W17" s="14"/>
      <c r="X17" s="32"/>
      <c r="Y17" s="31"/>
      <c r="Z17" s="14"/>
      <c r="AA17" s="32"/>
      <c r="AB17" s="31"/>
      <c r="AC17" s="14"/>
      <c r="AD17" s="32"/>
      <c r="AE17" s="251"/>
      <c r="AF17" s="236"/>
      <c r="AG17" s="245">
        <f>AG16/AH16</f>
        <v>2.2000000000000002</v>
      </c>
      <c r="AH17" s="246"/>
      <c r="AI17" s="237">
        <f>AI16/AJ16</f>
        <v>1.1202346041055717</v>
      </c>
      <c r="AJ17" s="238"/>
      <c r="AK17" s="270"/>
    </row>
    <row r="18" spans="2:37" ht="18" customHeight="1">
      <c r="B18" s="227">
        <v>5</v>
      </c>
      <c r="C18" s="248" t="str">
        <f>Лист1!B19</f>
        <v>«Динамо-Казыгурт»                                  г.Шымкент</v>
      </c>
      <c r="D18" s="29">
        <f>R10</f>
        <v>3</v>
      </c>
      <c r="E18" s="7" t="str">
        <f>Q10</f>
        <v>:</v>
      </c>
      <c r="F18" s="30">
        <f>P10</f>
        <v>2</v>
      </c>
      <c r="G18" s="29">
        <f>R12</f>
        <v>3</v>
      </c>
      <c r="H18" s="7" t="str">
        <f>Q12</f>
        <v>:</v>
      </c>
      <c r="I18" s="30">
        <f>P12</f>
        <v>0</v>
      </c>
      <c r="J18" s="29">
        <f>R14</f>
        <v>1</v>
      </c>
      <c r="K18" s="7" t="str">
        <f>Q14</f>
        <v>:</v>
      </c>
      <c r="L18" s="30">
        <f>P14</f>
        <v>3</v>
      </c>
      <c r="M18" s="29">
        <f>R16</f>
        <v>1</v>
      </c>
      <c r="N18" s="7" t="s">
        <v>52</v>
      </c>
      <c r="O18" s="30">
        <f>P16</f>
        <v>3</v>
      </c>
      <c r="P18" s="37"/>
      <c r="Q18" s="37"/>
      <c r="R18" s="37"/>
      <c r="S18" s="29"/>
      <c r="T18" s="7" t="s">
        <v>52</v>
      </c>
      <c r="U18" s="30"/>
      <c r="V18" s="29"/>
      <c r="W18" s="7" t="s">
        <v>52</v>
      </c>
      <c r="X18" s="30"/>
      <c r="Y18" s="29"/>
      <c r="Z18" s="7" t="s">
        <v>52</v>
      </c>
      <c r="AA18" s="30"/>
      <c r="AB18" s="29"/>
      <c r="AC18" s="7" t="s">
        <v>52</v>
      </c>
      <c r="AD18" s="30"/>
      <c r="AE18" s="250">
        <f>E19+H19+K19+N19+T19+W19+Z19+AC19</f>
        <v>5</v>
      </c>
      <c r="AF18" s="235">
        <v>2</v>
      </c>
      <c r="AG18" s="12">
        <f>D18+G18+J18+M18+S18+V18+Y18+AB18</f>
        <v>8</v>
      </c>
      <c r="AH18" s="4">
        <f>F18+I18+L18+O18+U18+X18+AA18+AD18</f>
        <v>8</v>
      </c>
      <c r="AI18" s="4">
        <f>Лист1!L19</f>
        <v>351</v>
      </c>
      <c r="AJ18" s="83">
        <f>Лист1!L20</f>
        <v>366</v>
      </c>
      <c r="AK18" s="233" t="s">
        <v>78</v>
      </c>
    </row>
    <row r="19" spans="2:37" ht="18" customHeight="1" thickBot="1">
      <c r="B19" s="247"/>
      <c r="C19" s="249"/>
      <c r="D19" s="31"/>
      <c r="E19" s="14">
        <v>2</v>
      </c>
      <c r="F19" s="32"/>
      <c r="G19" s="31"/>
      <c r="H19" s="14">
        <v>3</v>
      </c>
      <c r="I19" s="32"/>
      <c r="J19" s="31"/>
      <c r="K19" s="14">
        <v>0</v>
      </c>
      <c r="L19" s="32"/>
      <c r="M19" s="31"/>
      <c r="N19" s="14">
        <v>0</v>
      </c>
      <c r="O19" s="32"/>
      <c r="P19" s="15"/>
      <c r="Q19" s="15"/>
      <c r="R19" s="15"/>
      <c r="S19" s="31"/>
      <c r="T19" s="14"/>
      <c r="U19" s="32"/>
      <c r="V19" s="31"/>
      <c r="W19" s="14"/>
      <c r="X19" s="32"/>
      <c r="Y19" s="31"/>
      <c r="Z19" s="14"/>
      <c r="AA19" s="32"/>
      <c r="AB19" s="31"/>
      <c r="AC19" s="14"/>
      <c r="AD19" s="32"/>
      <c r="AE19" s="251"/>
      <c r="AF19" s="236"/>
      <c r="AG19" s="231">
        <f>AG18/AH18</f>
        <v>1</v>
      </c>
      <c r="AH19" s="232"/>
      <c r="AI19" s="239">
        <f>AI18/AJ18</f>
        <v>0.95901639344262291</v>
      </c>
      <c r="AJ19" s="240"/>
      <c r="AK19" s="234"/>
    </row>
    <row r="20" spans="2:37" ht="18" customHeight="1">
      <c r="B20" s="227">
        <v>6</v>
      </c>
      <c r="C20" s="248" t="str">
        <f>Лист1!B21</f>
        <v>«Актобе»                                                    г.Актобе</v>
      </c>
      <c r="D20" s="29">
        <f>U10</f>
        <v>3</v>
      </c>
      <c r="E20" s="7" t="str">
        <f>T10</f>
        <v>:</v>
      </c>
      <c r="F20" s="30">
        <f>S10</f>
        <v>1</v>
      </c>
      <c r="G20" s="29">
        <f>U12</f>
        <v>3</v>
      </c>
      <c r="H20" s="7" t="str">
        <f>T12</f>
        <v>:</v>
      </c>
      <c r="I20" s="30">
        <f>S12</f>
        <v>0</v>
      </c>
      <c r="J20" s="29">
        <f>U14</f>
        <v>3</v>
      </c>
      <c r="K20" s="7" t="str">
        <f>T14</f>
        <v>:</v>
      </c>
      <c r="L20" s="30">
        <f>S14</f>
        <v>2</v>
      </c>
      <c r="M20" s="29">
        <f>U16</f>
        <v>0</v>
      </c>
      <c r="N20" s="7" t="str">
        <f>T16</f>
        <v>:</v>
      </c>
      <c r="O20" s="30">
        <f>S16</f>
        <v>3</v>
      </c>
      <c r="P20" s="29">
        <f>U18</f>
        <v>0</v>
      </c>
      <c r="Q20" s="7" t="str">
        <f>T18</f>
        <v>:</v>
      </c>
      <c r="R20" s="30">
        <f>S18</f>
        <v>0</v>
      </c>
      <c r="S20" s="33"/>
      <c r="T20" s="6"/>
      <c r="U20" s="34"/>
      <c r="V20" s="29"/>
      <c r="W20" s="7" t="s">
        <v>52</v>
      </c>
      <c r="X20" s="30"/>
      <c r="Y20" s="29"/>
      <c r="Z20" s="7" t="s">
        <v>52</v>
      </c>
      <c r="AA20" s="30"/>
      <c r="AB20" s="29">
        <v>3</v>
      </c>
      <c r="AC20" s="7" t="s">
        <v>52</v>
      </c>
      <c r="AD20" s="30">
        <v>0</v>
      </c>
      <c r="AE20" s="250">
        <f>E21+H21+K21+N21+Q21+W21+Z21+AC21</f>
        <v>11</v>
      </c>
      <c r="AF20" s="235">
        <v>4</v>
      </c>
      <c r="AG20" s="8">
        <f>D20+G20+J20+M20+P20+V20+Y20+AB20</f>
        <v>12</v>
      </c>
      <c r="AH20" s="2">
        <f>F20+I20+L20+O20+R20+X20+AA20+AD20</f>
        <v>6</v>
      </c>
      <c r="AI20" s="2">
        <f>Лист1!L21</f>
        <v>405</v>
      </c>
      <c r="AJ20" s="3">
        <f>Лист1!L22</f>
        <v>317</v>
      </c>
      <c r="AK20" s="233" t="s">
        <v>73</v>
      </c>
    </row>
    <row r="21" spans="2:37" ht="18" customHeight="1" thickBot="1">
      <c r="B21" s="247"/>
      <c r="C21" s="249"/>
      <c r="D21" s="31"/>
      <c r="E21" s="14">
        <v>3</v>
      </c>
      <c r="F21" s="32"/>
      <c r="G21" s="31"/>
      <c r="H21" s="14">
        <v>3</v>
      </c>
      <c r="I21" s="32"/>
      <c r="J21" s="31"/>
      <c r="K21" s="14">
        <v>2</v>
      </c>
      <c r="L21" s="32"/>
      <c r="M21" s="31"/>
      <c r="N21" s="14">
        <v>0</v>
      </c>
      <c r="O21" s="32"/>
      <c r="P21" s="31"/>
      <c r="Q21" s="14"/>
      <c r="R21" s="32"/>
      <c r="S21" s="38"/>
      <c r="T21" s="13"/>
      <c r="U21" s="39"/>
      <c r="V21" s="31"/>
      <c r="W21" s="14"/>
      <c r="X21" s="32"/>
      <c r="Y21" s="31"/>
      <c r="Z21" s="14"/>
      <c r="AA21" s="32"/>
      <c r="AB21" s="31"/>
      <c r="AC21" s="14">
        <v>3</v>
      </c>
      <c r="AD21" s="32"/>
      <c r="AE21" s="251"/>
      <c r="AF21" s="236"/>
      <c r="AG21" s="231">
        <f>AG20/AH20</f>
        <v>2</v>
      </c>
      <c r="AH21" s="232"/>
      <c r="AI21" s="237">
        <f>AI20/AJ20</f>
        <v>1.277602523659306</v>
      </c>
      <c r="AJ21" s="238"/>
      <c r="AK21" s="234"/>
    </row>
    <row r="22" spans="2:37" ht="18" customHeight="1">
      <c r="B22" s="227">
        <v>7</v>
      </c>
      <c r="C22" s="248" t="str">
        <f>Лист1!B23</f>
        <v xml:space="preserve">    «Каз НАУ» г.Алматы</v>
      </c>
      <c r="D22" s="29">
        <f>X10</f>
        <v>0</v>
      </c>
      <c r="E22" s="7" t="str">
        <f>W10</f>
        <v>:</v>
      </c>
      <c r="F22" s="30">
        <f>V10</f>
        <v>3</v>
      </c>
      <c r="G22" s="29">
        <f>X12</f>
        <v>0</v>
      </c>
      <c r="H22" s="7" t="str">
        <f>W12</f>
        <v>:</v>
      </c>
      <c r="I22" s="30">
        <f>V12</f>
        <v>0</v>
      </c>
      <c r="J22" s="29">
        <f>X14</f>
        <v>1</v>
      </c>
      <c r="K22" s="7" t="str">
        <f>W14</f>
        <v>:</v>
      </c>
      <c r="L22" s="30">
        <f>V14</f>
        <v>3</v>
      </c>
      <c r="M22" s="29">
        <f>X16</f>
        <v>0</v>
      </c>
      <c r="N22" s="7" t="str">
        <f>W16</f>
        <v>:</v>
      </c>
      <c r="O22" s="30">
        <f>V16</f>
        <v>0</v>
      </c>
      <c r="P22" s="29">
        <f>X18</f>
        <v>0</v>
      </c>
      <c r="Q22" s="7" t="str">
        <f>W18</f>
        <v>:</v>
      </c>
      <c r="R22" s="30">
        <f>V18</f>
        <v>0</v>
      </c>
      <c r="S22" s="29">
        <f>X20</f>
        <v>0</v>
      </c>
      <c r="T22" s="7" t="str">
        <f>W20</f>
        <v>:</v>
      </c>
      <c r="U22" s="30">
        <f>V20</f>
        <v>0</v>
      </c>
      <c r="V22" s="6"/>
      <c r="W22" s="6"/>
      <c r="X22" s="6"/>
      <c r="Y22" s="29">
        <v>1</v>
      </c>
      <c r="Z22" s="7" t="s">
        <v>52</v>
      </c>
      <c r="AA22" s="30">
        <v>3</v>
      </c>
      <c r="AB22" s="29">
        <v>3</v>
      </c>
      <c r="AC22" s="7" t="s">
        <v>52</v>
      </c>
      <c r="AD22" s="30">
        <v>0</v>
      </c>
      <c r="AE22" s="269">
        <f>E23+H23+K23+N23+Q23+T23+Z23+AC23</f>
        <v>3</v>
      </c>
      <c r="AF22" s="235">
        <v>1</v>
      </c>
      <c r="AG22" s="8">
        <f>D22+G22+J22+M22+P22+S22+Y22+AB22</f>
        <v>5</v>
      </c>
      <c r="AH22" s="40">
        <f>F22+I22+L22+O22+R22+U22+AA22+AD22</f>
        <v>9</v>
      </c>
      <c r="AI22" s="4">
        <f>Лист1!L23</f>
        <v>315</v>
      </c>
      <c r="AJ22" s="5">
        <f>Лист1!L24</f>
        <v>274</v>
      </c>
      <c r="AK22" s="253" t="s">
        <v>74</v>
      </c>
    </row>
    <row r="23" spans="2:37" ht="18" customHeight="1" thickBot="1">
      <c r="B23" s="247"/>
      <c r="C23" s="249"/>
      <c r="D23" s="31"/>
      <c r="E23" s="14">
        <v>0</v>
      </c>
      <c r="F23" s="32"/>
      <c r="G23" s="31"/>
      <c r="H23" s="14"/>
      <c r="I23" s="32"/>
      <c r="J23" s="31"/>
      <c r="K23" s="14">
        <v>0</v>
      </c>
      <c r="L23" s="32"/>
      <c r="M23" s="31"/>
      <c r="N23" s="14"/>
      <c r="O23" s="32"/>
      <c r="P23" s="31"/>
      <c r="Q23" s="14"/>
      <c r="R23" s="32"/>
      <c r="S23" s="31"/>
      <c r="T23" s="14"/>
      <c r="U23" s="32"/>
      <c r="V23" s="15"/>
      <c r="W23" s="15"/>
      <c r="X23" s="15"/>
      <c r="Y23" s="31"/>
      <c r="Z23" s="14">
        <v>0</v>
      </c>
      <c r="AA23" s="32"/>
      <c r="AB23" s="31"/>
      <c r="AC23" s="14">
        <v>3</v>
      </c>
      <c r="AD23" s="32"/>
      <c r="AE23" s="270"/>
      <c r="AF23" s="236"/>
      <c r="AG23" s="245">
        <f>AG22/AH22</f>
        <v>0.55555555555555558</v>
      </c>
      <c r="AH23" s="246"/>
      <c r="AI23" s="239">
        <f>AI22/AJ22</f>
        <v>1.1496350364963503</v>
      </c>
      <c r="AJ23" s="240"/>
      <c r="AK23" s="254"/>
    </row>
    <row r="24" spans="2:37" ht="18" customHeight="1">
      <c r="B24" s="227">
        <v>8</v>
      </c>
      <c r="C24" s="248" t="str">
        <f>Лист1!B25</f>
        <v xml:space="preserve">«ЧелГу-Костанай»                         г.Костанай </v>
      </c>
      <c r="D24" s="29">
        <f>AA10</f>
        <v>0</v>
      </c>
      <c r="E24" s="7" t="str">
        <f>Z10</f>
        <v>:</v>
      </c>
      <c r="F24" s="30">
        <f>Y10</f>
        <v>3</v>
      </c>
      <c r="G24" s="29">
        <f>AA12</f>
        <v>0</v>
      </c>
      <c r="H24" s="7" t="str">
        <f>Z12</f>
        <v>:</v>
      </c>
      <c r="I24" s="30">
        <f>Y12</f>
        <v>3</v>
      </c>
      <c r="J24" s="29">
        <f>AA14</f>
        <v>0</v>
      </c>
      <c r="K24" s="7" t="str">
        <f>Z14</f>
        <v>:</v>
      </c>
      <c r="L24" s="30">
        <f>Y14</f>
        <v>0</v>
      </c>
      <c r="M24" s="29">
        <f>AA16</f>
        <v>0</v>
      </c>
      <c r="N24" s="7" t="str">
        <f>Z16</f>
        <v>:</v>
      </c>
      <c r="O24" s="30">
        <f>Y16</f>
        <v>0</v>
      </c>
      <c r="P24" s="29">
        <f>AA18</f>
        <v>0</v>
      </c>
      <c r="Q24" s="7" t="str">
        <f>Z18</f>
        <v>:</v>
      </c>
      <c r="R24" s="30">
        <f>Y18</f>
        <v>0</v>
      </c>
      <c r="S24" s="29">
        <f>AA20</f>
        <v>0</v>
      </c>
      <c r="T24" s="7" t="str">
        <f>Z20</f>
        <v>:</v>
      </c>
      <c r="U24" s="30">
        <f>Y20</f>
        <v>0</v>
      </c>
      <c r="V24" s="29">
        <f>AA22</f>
        <v>3</v>
      </c>
      <c r="W24" s="7" t="str">
        <f>Z22</f>
        <v>:</v>
      </c>
      <c r="X24" s="30">
        <f>Y22</f>
        <v>1</v>
      </c>
      <c r="Y24" s="33"/>
      <c r="Z24" s="6"/>
      <c r="AA24" s="34"/>
      <c r="AB24" s="29">
        <v>3</v>
      </c>
      <c r="AC24" s="7" t="s">
        <v>52</v>
      </c>
      <c r="AD24" s="30">
        <v>0</v>
      </c>
      <c r="AE24" s="250">
        <f>E25+H25+K25+N25+Q25+T25+W25+AC25</f>
        <v>6</v>
      </c>
      <c r="AF24" s="235">
        <v>2</v>
      </c>
      <c r="AG24" s="12">
        <f>D24+G24+J24+M24+P24+S24+V24+AB24</f>
        <v>6</v>
      </c>
      <c r="AH24" s="4">
        <f>F24+I24+L24+O24+R24+U24+X24+AD24</f>
        <v>7</v>
      </c>
      <c r="AI24" s="2">
        <f>Лист1!L25</f>
        <v>230</v>
      </c>
      <c r="AJ24" s="84">
        <f>Лист1!L26</f>
        <v>171</v>
      </c>
      <c r="AK24" s="233" t="s">
        <v>77</v>
      </c>
    </row>
    <row r="25" spans="2:37" ht="18" customHeight="1" thickBot="1">
      <c r="B25" s="247"/>
      <c r="C25" s="249"/>
      <c r="D25" s="31"/>
      <c r="E25" s="14">
        <v>0</v>
      </c>
      <c r="F25" s="32"/>
      <c r="G25" s="31"/>
      <c r="H25" s="14">
        <v>0</v>
      </c>
      <c r="I25" s="32"/>
      <c r="J25" s="31"/>
      <c r="K25" s="14"/>
      <c r="L25" s="32"/>
      <c r="M25" s="31"/>
      <c r="N25" s="14"/>
      <c r="O25" s="32"/>
      <c r="P25" s="31"/>
      <c r="Q25" s="14"/>
      <c r="R25" s="32"/>
      <c r="S25" s="31"/>
      <c r="T25" s="14"/>
      <c r="U25" s="32"/>
      <c r="V25" s="31"/>
      <c r="W25" s="14">
        <v>3</v>
      </c>
      <c r="X25" s="32"/>
      <c r="Y25" s="35"/>
      <c r="Z25" s="15"/>
      <c r="AA25" s="36"/>
      <c r="AB25" s="31"/>
      <c r="AC25" s="14">
        <v>3</v>
      </c>
      <c r="AD25" s="32"/>
      <c r="AE25" s="251"/>
      <c r="AF25" s="236"/>
      <c r="AG25" s="243">
        <f>AG24/AH24</f>
        <v>0.8571428571428571</v>
      </c>
      <c r="AH25" s="244"/>
      <c r="AI25" s="241">
        <f>AI24/AJ24</f>
        <v>1.3450292397660819</v>
      </c>
      <c r="AJ25" s="242"/>
      <c r="AK25" s="234"/>
    </row>
    <row r="26" spans="2:37" ht="18.75" customHeight="1">
      <c r="B26" s="227">
        <v>9</v>
      </c>
      <c r="C26" s="248" t="str">
        <f>Лист1!B27</f>
        <v xml:space="preserve">«Карагандинская область»                                         </v>
      </c>
      <c r="D26" s="29">
        <f>AD10</f>
        <v>0</v>
      </c>
      <c r="E26" s="7" t="str">
        <f>AC10</f>
        <v>:</v>
      </c>
      <c r="F26" s="30">
        <f>AB10</f>
        <v>3</v>
      </c>
      <c r="G26" s="29">
        <f>AD12</f>
        <v>0</v>
      </c>
      <c r="H26" s="7" t="str">
        <f>AC12</f>
        <v>:</v>
      </c>
      <c r="I26" s="30">
        <f>AB12</f>
        <v>0</v>
      </c>
      <c r="J26" s="29">
        <f>AD14</f>
        <v>0</v>
      </c>
      <c r="K26" s="7" t="str">
        <f>AC14</f>
        <v>:</v>
      </c>
      <c r="L26" s="30">
        <f>AB14</f>
        <v>0</v>
      </c>
      <c r="M26" s="29">
        <f>AD16</f>
        <v>0</v>
      </c>
      <c r="N26" s="7" t="str">
        <f>AC16</f>
        <v>:</v>
      </c>
      <c r="O26" s="30">
        <f>AB16</f>
        <v>0</v>
      </c>
      <c r="P26" s="29">
        <f>AD18</f>
        <v>0</v>
      </c>
      <c r="Q26" s="7" t="str">
        <f>AC18</f>
        <v>:</v>
      </c>
      <c r="R26" s="30">
        <f>AB18</f>
        <v>0</v>
      </c>
      <c r="S26" s="29">
        <f>AD20</f>
        <v>0</v>
      </c>
      <c r="T26" s="7" t="str">
        <f>AC20</f>
        <v>:</v>
      </c>
      <c r="U26" s="30">
        <f>AB20</f>
        <v>3</v>
      </c>
      <c r="V26" s="29">
        <f>AD22</f>
        <v>0</v>
      </c>
      <c r="W26" s="7" t="str">
        <f>AC22</f>
        <v>:</v>
      </c>
      <c r="X26" s="30">
        <f>AB22</f>
        <v>3</v>
      </c>
      <c r="Y26" s="29">
        <f>AD24</f>
        <v>0</v>
      </c>
      <c r="Z26" s="7" t="str">
        <f>AC24</f>
        <v>:</v>
      </c>
      <c r="AA26" s="30">
        <f>AB24</f>
        <v>3</v>
      </c>
      <c r="AB26" s="88"/>
      <c r="AC26" s="88"/>
      <c r="AD26" s="88"/>
      <c r="AE26" s="250">
        <f>E27+H27+K27+N27+Q27+T27+W27+Z27</f>
        <v>0</v>
      </c>
      <c r="AF26" s="235">
        <v>0</v>
      </c>
      <c r="AG26" s="12">
        <f>D26+G26+J26+M26+P26+S26+V26+Y26</f>
        <v>0</v>
      </c>
      <c r="AH26" s="4">
        <f>F26+I26+L26+O26+R26+U26+X26+AA26</f>
        <v>12</v>
      </c>
      <c r="AI26" s="2">
        <f>Лист1!L27</f>
        <v>0</v>
      </c>
      <c r="AJ26" s="84">
        <f>Лист1!L28</f>
        <v>300</v>
      </c>
      <c r="AK26" s="253" t="s">
        <v>80</v>
      </c>
    </row>
    <row r="27" spans="2:37" ht="18.75" customHeight="1" thickBot="1">
      <c r="B27" s="247"/>
      <c r="C27" s="249"/>
      <c r="D27" s="31"/>
      <c r="E27" s="14">
        <v>0</v>
      </c>
      <c r="F27" s="32"/>
      <c r="G27" s="31"/>
      <c r="H27" s="14"/>
      <c r="I27" s="32"/>
      <c r="J27" s="31"/>
      <c r="K27" s="14"/>
      <c r="L27" s="32"/>
      <c r="M27" s="31"/>
      <c r="N27" s="14"/>
      <c r="O27" s="32"/>
      <c r="P27" s="31"/>
      <c r="Q27" s="14"/>
      <c r="R27" s="32"/>
      <c r="S27" s="31"/>
      <c r="T27" s="14">
        <v>0</v>
      </c>
      <c r="U27" s="32"/>
      <c r="V27" s="31"/>
      <c r="W27" s="14">
        <v>0</v>
      </c>
      <c r="X27" s="32"/>
      <c r="Y27" s="31"/>
      <c r="Z27" s="14">
        <v>0</v>
      </c>
      <c r="AA27" s="32"/>
      <c r="AB27" s="36"/>
      <c r="AC27" s="36"/>
      <c r="AD27" s="36"/>
      <c r="AE27" s="251"/>
      <c r="AF27" s="236"/>
      <c r="AG27" s="243">
        <f>AG26/AH26</f>
        <v>0</v>
      </c>
      <c r="AH27" s="244"/>
      <c r="AI27" s="241">
        <f>AI26/AJ26</f>
        <v>0</v>
      </c>
      <c r="AJ27" s="242"/>
      <c r="AK27" s="254"/>
    </row>
    <row r="29" spans="2:37" ht="18.75">
      <c r="B29" s="1" t="s">
        <v>48</v>
      </c>
      <c r="N29" s="18" t="s">
        <v>50</v>
      </c>
      <c r="O29" s="18"/>
      <c r="W29" s="18" t="s">
        <v>43</v>
      </c>
      <c r="AG29" s="18"/>
      <c r="AH29" s="1" t="s">
        <v>70</v>
      </c>
    </row>
  </sheetData>
  <mergeCells count="82">
    <mergeCell ref="AE24:AE25"/>
    <mergeCell ref="AE20:AE21"/>
    <mergeCell ref="B24:B25"/>
    <mergeCell ref="C20:C21"/>
    <mergeCell ref="C24:C25"/>
    <mergeCell ref="B20:B21"/>
    <mergeCell ref="AE22:AE23"/>
    <mergeCell ref="B22:B23"/>
    <mergeCell ref="C22:C23"/>
    <mergeCell ref="AK26:AK27"/>
    <mergeCell ref="AG27:AH27"/>
    <mergeCell ref="AI27:AJ27"/>
    <mergeCell ref="B26:B27"/>
    <mergeCell ref="C26:C27"/>
    <mergeCell ref="AE26:AE27"/>
    <mergeCell ref="AF26:AF27"/>
    <mergeCell ref="AK10:AK11"/>
    <mergeCell ref="AG13:AH13"/>
    <mergeCell ref="AE10:AE11"/>
    <mergeCell ref="AF10:AF11"/>
    <mergeCell ref="AF12:AF13"/>
    <mergeCell ref="AI11:AJ11"/>
    <mergeCell ref="AI13:AJ13"/>
    <mergeCell ref="AK12:AK13"/>
    <mergeCell ref="Y8:AA9"/>
    <mergeCell ref="P8:R9"/>
    <mergeCell ref="V8:X9"/>
    <mergeCell ref="AE7:AK7"/>
    <mergeCell ref="AB8:AD9"/>
    <mergeCell ref="AG8:AH9"/>
    <mergeCell ref="AK8:AK9"/>
    <mergeCell ref="AI8:AJ9"/>
    <mergeCell ref="AE8:AE9"/>
    <mergeCell ref="AF8:AF9"/>
    <mergeCell ref="O7:P7"/>
    <mergeCell ref="B7:C7"/>
    <mergeCell ref="M8:O9"/>
    <mergeCell ref="D8:F9"/>
    <mergeCell ref="J8:L9"/>
    <mergeCell ref="S8:U9"/>
    <mergeCell ref="G8:I9"/>
    <mergeCell ref="B8:B9"/>
    <mergeCell ref="C8:C9"/>
    <mergeCell ref="AK14:AK15"/>
    <mergeCell ref="AE18:AE19"/>
    <mergeCell ref="AI15:AJ15"/>
    <mergeCell ref="AE12:AE13"/>
    <mergeCell ref="AF14:AF15"/>
    <mergeCell ref="AG15:AH15"/>
    <mergeCell ref="AK16:AK17"/>
    <mergeCell ref="AF16:AF17"/>
    <mergeCell ref="C18:C19"/>
    <mergeCell ref="AI17:AJ17"/>
    <mergeCell ref="AK18:AK19"/>
    <mergeCell ref="B18:B19"/>
    <mergeCell ref="C16:C17"/>
    <mergeCell ref="AE16:AE17"/>
    <mergeCell ref="B10:B11"/>
    <mergeCell ref="C10:C11"/>
    <mergeCell ref="AG11:AH11"/>
    <mergeCell ref="B12:B13"/>
    <mergeCell ref="C12:C13"/>
    <mergeCell ref="B14:B15"/>
    <mergeCell ref="AG17:AH17"/>
    <mergeCell ref="B16:B17"/>
    <mergeCell ref="C14:C15"/>
    <mergeCell ref="AE14:AE15"/>
    <mergeCell ref="AK24:AK25"/>
    <mergeCell ref="AI25:AJ25"/>
    <mergeCell ref="AI23:AJ23"/>
    <mergeCell ref="AF24:AF25"/>
    <mergeCell ref="AF22:AF23"/>
    <mergeCell ref="AG25:AH25"/>
    <mergeCell ref="AG23:AH23"/>
    <mergeCell ref="AG21:AH21"/>
    <mergeCell ref="AK22:AK23"/>
    <mergeCell ref="AF18:AF19"/>
    <mergeCell ref="AF20:AF21"/>
    <mergeCell ref="AI21:AJ21"/>
    <mergeCell ref="AK20:AK21"/>
    <mergeCell ref="AG19:AH19"/>
    <mergeCell ref="AI19:AJ19"/>
  </mergeCells>
  <phoneticPr fontId="0" type="noConversion"/>
  <pageMargins left="0.17" right="0.16" top="0.22" bottom="0.17" header="0.22" footer="0.15"/>
  <pageSetup paperSize="9" orientation="landscape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opLeftCell="E4" zoomScale="140" zoomScaleNormal="140" workbookViewId="0">
      <selection activeCell="V13" sqref="V13"/>
    </sheetView>
  </sheetViews>
  <sheetFormatPr defaultRowHeight="15"/>
  <cols>
    <col min="1" max="1" width="3.140625" style="20" customWidth="1"/>
    <col min="2" max="2" width="23.42578125" style="20" customWidth="1"/>
    <col min="3" max="3" width="6" style="63" customWidth="1"/>
    <col min="4" max="4" width="6.28515625" style="63" customWidth="1"/>
    <col min="5" max="5" width="6.42578125" style="63" customWidth="1"/>
    <col min="6" max="6" width="6.28515625" style="20" customWidth="1"/>
    <col min="7" max="7" width="6" style="20" customWidth="1"/>
    <col min="8" max="8" width="6.7109375" style="20" customWidth="1"/>
    <col min="9" max="9" width="6.28515625" style="20" customWidth="1"/>
    <col min="10" max="10" width="6.5703125" style="20" customWidth="1"/>
    <col min="11" max="11" width="6.140625" style="20" customWidth="1"/>
    <col min="12" max="12" width="5" style="20" customWidth="1"/>
    <col min="13" max="13" width="6.85546875" style="20" customWidth="1"/>
    <col min="14" max="14" width="6.28515625" style="20" customWidth="1"/>
    <col min="15" max="15" width="5.42578125" style="20" customWidth="1"/>
    <col min="16" max="16" width="6.5703125" style="20" customWidth="1"/>
    <col min="17" max="17" width="6.85546875" style="20" customWidth="1"/>
    <col min="18" max="18" width="5.7109375" style="63" customWidth="1"/>
    <col min="19" max="19" width="6" style="63" customWidth="1"/>
    <col min="20" max="20" width="7" style="63" customWidth="1"/>
    <col min="21" max="16384" width="9.140625" style="20"/>
  </cols>
  <sheetData>
    <row r="1" spans="1:23" ht="18" customHeight="1" thickBot="1">
      <c r="H1" s="41" t="s">
        <v>19</v>
      </c>
      <c r="I1" s="41"/>
      <c r="J1" s="42"/>
    </row>
    <row r="2" spans="1:23" ht="18" customHeight="1" thickBot="1">
      <c r="A2" s="291" t="s">
        <v>0</v>
      </c>
      <c r="B2" s="220" t="s">
        <v>20</v>
      </c>
      <c r="C2" s="46"/>
      <c r="D2" s="94" t="s">
        <v>21</v>
      </c>
      <c r="E2" s="95"/>
      <c r="F2" s="90"/>
      <c r="G2" s="91" t="s">
        <v>22</v>
      </c>
      <c r="H2" s="92"/>
      <c r="I2" s="96"/>
      <c r="J2" s="91" t="s">
        <v>23</v>
      </c>
      <c r="K2" s="97"/>
      <c r="L2" s="96"/>
      <c r="M2" s="91" t="s">
        <v>24</v>
      </c>
      <c r="N2" s="97"/>
      <c r="O2" s="96"/>
      <c r="P2" s="91" t="s">
        <v>25</v>
      </c>
      <c r="Q2" s="97"/>
      <c r="R2" s="307" t="s">
        <v>26</v>
      </c>
      <c r="S2" s="308"/>
      <c r="T2" s="308"/>
      <c r="U2" s="309"/>
    </row>
    <row r="3" spans="1:23" ht="41.25" customHeight="1">
      <c r="A3" s="292"/>
      <c r="B3" s="275"/>
      <c r="C3" s="277" t="s">
        <v>55</v>
      </c>
      <c r="D3" s="278"/>
      <c r="E3" s="279"/>
      <c r="F3" s="277" t="s">
        <v>49</v>
      </c>
      <c r="G3" s="278"/>
      <c r="H3" s="283"/>
      <c r="I3" s="277" t="s">
        <v>58</v>
      </c>
      <c r="J3" s="278"/>
      <c r="K3" s="279"/>
      <c r="L3" s="277" t="s">
        <v>64</v>
      </c>
      <c r="M3" s="278"/>
      <c r="N3" s="279"/>
      <c r="O3" s="277" t="s">
        <v>58</v>
      </c>
      <c r="P3" s="278"/>
      <c r="Q3" s="279"/>
      <c r="R3" s="310"/>
      <c r="S3" s="310"/>
      <c r="T3" s="310"/>
      <c r="U3" s="311"/>
    </row>
    <row r="4" spans="1:23" ht="18" customHeight="1" thickBot="1">
      <c r="A4" s="292"/>
      <c r="B4" s="275"/>
      <c r="C4" s="296" t="s">
        <v>56</v>
      </c>
      <c r="D4" s="297"/>
      <c r="E4" s="298"/>
      <c r="F4" s="288" t="s">
        <v>51</v>
      </c>
      <c r="G4" s="289"/>
      <c r="H4" s="290"/>
      <c r="I4" s="280" t="s">
        <v>59</v>
      </c>
      <c r="J4" s="281"/>
      <c r="K4" s="282"/>
      <c r="L4" s="280" t="s">
        <v>65</v>
      </c>
      <c r="M4" s="281"/>
      <c r="N4" s="282"/>
      <c r="O4" s="280" t="s">
        <v>63</v>
      </c>
      <c r="P4" s="281"/>
      <c r="Q4" s="282"/>
      <c r="R4" s="312"/>
      <c r="S4" s="312"/>
      <c r="T4" s="312"/>
      <c r="U4" s="313"/>
    </row>
    <row r="5" spans="1:23" ht="18" customHeight="1">
      <c r="A5" s="292"/>
      <c r="B5" s="275"/>
      <c r="C5" s="286" t="s">
        <v>27</v>
      </c>
      <c r="D5" s="287"/>
      <c r="E5" s="89" t="s">
        <v>28</v>
      </c>
      <c r="F5" s="286" t="s">
        <v>27</v>
      </c>
      <c r="G5" s="287"/>
      <c r="H5" s="93" t="s">
        <v>28</v>
      </c>
      <c r="I5" s="286" t="s">
        <v>27</v>
      </c>
      <c r="J5" s="287"/>
      <c r="K5" s="93" t="s">
        <v>28</v>
      </c>
      <c r="L5" s="286" t="s">
        <v>27</v>
      </c>
      <c r="M5" s="287"/>
      <c r="N5" s="93" t="s">
        <v>28</v>
      </c>
      <c r="O5" s="286" t="s">
        <v>27</v>
      </c>
      <c r="P5" s="287"/>
      <c r="Q5" s="93" t="s">
        <v>28</v>
      </c>
      <c r="R5" s="286" t="s">
        <v>27</v>
      </c>
      <c r="S5" s="287"/>
      <c r="T5" s="64" t="s">
        <v>28</v>
      </c>
      <c r="U5" s="314" t="s">
        <v>29</v>
      </c>
    </row>
    <row r="6" spans="1:23" ht="18" customHeight="1">
      <c r="A6" s="292"/>
      <c r="B6" s="275"/>
      <c r="C6" s="79" t="s">
        <v>36</v>
      </c>
      <c r="D6" s="78"/>
      <c r="E6" s="43" t="s">
        <v>30</v>
      </c>
      <c r="F6" s="77" t="s">
        <v>36</v>
      </c>
      <c r="G6" s="78"/>
      <c r="H6" s="43" t="s">
        <v>30</v>
      </c>
      <c r="I6" s="77" t="s">
        <v>36</v>
      </c>
      <c r="J6" s="78"/>
      <c r="K6" s="43" t="s">
        <v>30</v>
      </c>
      <c r="L6" s="77" t="s">
        <v>36</v>
      </c>
      <c r="M6" s="78"/>
      <c r="N6" s="43" t="s">
        <v>30</v>
      </c>
      <c r="O6" s="77" t="s">
        <v>36</v>
      </c>
      <c r="P6" s="78"/>
      <c r="Q6" s="43" t="s">
        <v>30</v>
      </c>
      <c r="R6" s="77" t="s">
        <v>36</v>
      </c>
      <c r="S6" s="78"/>
      <c r="T6" s="43" t="s">
        <v>30</v>
      </c>
      <c r="U6" s="314"/>
    </row>
    <row r="7" spans="1:23" ht="18" customHeight="1" thickBot="1">
      <c r="A7" s="293"/>
      <c r="B7" s="276"/>
      <c r="C7" s="299" t="s">
        <v>31</v>
      </c>
      <c r="D7" s="300"/>
      <c r="E7" s="44" t="s">
        <v>32</v>
      </c>
      <c r="F7" s="284" t="s">
        <v>31</v>
      </c>
      <c r="G7" s="285"/>
      <c r="H7" s="44" t="s">
        <v>32</v>
      </c>
      <c r="I7" s="284" t="s">
        <v>31</v>
      </c>
      <c r="J7" s="285"/>
      <c r="K7" s="44" t="s">
        <v>32</v>
      </c>
      <c r="L7" s="284" t="s">
        <v>31</v>
      </c>
      <c r="M7" s="285"/>
      <c r="N7" s="44" t="s">
        <v>32</v>
      </c>
      <c r="O7" s="284" t="s">
        <v>31</v>
      </c>
      <c r="P7" s="285"/>
      <c r="Q7" s="44" t="s">
        <v>32</v>
      </c>
      <c r="R7" s="284" t="s">
        <v>31</v>
      </c>
      <c r="S7" s="285"/>
      <c r="T7" s="44" t="s">
        <v>32</v>
      </c>
      <c r="U7" s="315"/>
    </row>
    <row r="8" spans="1:23" ht="15.95" customHeight="1">
      <c r="A8" s="271">
        <v>1</v>
      </c>
      <c r="B8" s="225" t="str">
        <f>Лист1!B11</f>
        <v>«Жайык»                                               г.Уральск</v>
      </c>
      <c r="C8" s="76">
        <v>13</v>
      </c>
      <c r="D8" s="53">
        <v>439</v>
      </c>
      <c r="E8" s="294">
        <v>11</v>
      </c>
      <c r="F8" s="76">
        <f>[1]Лист2!AG10</f>
        <v>15</v>
      </c>
      <c r="G8" s="53">
        <f>[1]Лист2!AI10</f>
        <v>414</v>
      </c>
      <c r="H8" s="294">
        <f>[1]Лист2!AE10</f>
        <v>14</v>
      </c>
      <c r="I8" s="199">
        <f>[2]Лист2!AG10</f>
        <v>13</v>
      </c>
      <c r="J8" s="190">
        <f>[2]Лист2!AI10</f>
        <v>422</v>
      </c>
      <c r="K8" s="294">
        <f>[2]Лист2!AE10</f>
        <v>10</v>
      </c>
      <c r="L8" s="199">
        <v>12</v>
      </c>
      <c r="M8" s="190">
        <v>351</v>
      </c>
      <c r="N8" s="301">
        <v>12</v>
      </c>
      <c r="O8" s="203">
        <f>Лист2!AG10</f>
        <v>12</v>
      </c>
      <c r="P8" s="204">
        <f>Лист2!AI10</f>
        <v>411</v>
      </c>
      <c r="Q8" s="318">
        <f>Лист2!AE10</f>
        <v>10</v>
      </c>
      <c r="R8" s="201">
        <f>C8+F8+I8+L8+O8</f>
        <v>65</v>
      </c>
      <c r="S8" s="202">
        <f>D8+G8+J8+M8+P8</f>
        <v>2037</v>
      </c>
      <c r="T8" s="305">
        <f>E8+H8+K8+N8+Q8</f>
        <v>57</v>
      </c>
      <c r="U8" s="302" t="s">
        <v>75</v>
      </c>
      <c r="V8" s="184"/>
      <c r="W8" s="184"/>
    </row>
    <row r="9" spans="1:23" ht="15.95" customHeight="1" thickBot="1">
      <c r="A9" s="272"/>
      <c r="B9" s="274"/>
      <c r="C9" s="65">
        <v>6</v>
      </c>
      <c r="D9" s="49">
        <v>399</v>
      </c>
      <c r="E9" s="295"/>
      <c r="F9" s="65">
        <f>[1]Лист2!AH10</f>
        <v>3</v>
      </c>
      <c r="G9" s="49">
        <f>[1]Лист2!AJ10</f>
        <v>310</v>
      </c>
      <c r="H9" s="295"/>
      <c r="I9" s="194">
        <f>[2]Лист2!AH10</f>
        <v>7</v>
      </c>
      <c r="J9" s="187">
        <f>[2]Лист2!AJ10</f>
        <v>424</v>
      </c>
      <c r="K9" s="295"/>
      <c r="L9" s="194">
        <v>2</v>
      </c>
      <c r="M9" s="187">
        <v>291</v>
      </c>
      <c r="N9" s="295"/>
      <c r="O9" s="205">
        <f>Лист2!AH10</f>
        <v>6</v>
      </c>
      <c r="P9" s="206">
        <f>Лист2!AJ10</f>
        <v>310</v>
      </c>
      <c r="Q9" s="319"/>
      <c r="R9" s="197">
        <f>C9+F9+I9+L9+O9</f>
        <v>24</v>
      </c>
      <c r="S9" s="198">
        <f>D9+G9+J9+M9+P9</f>
        <v>1734</v>
      </c>
      <c r="T9" s="306"/>
      <c r="U9" s="303"/>
      <c r="V9" s="184"/>
      <c r="W9" s="184"/>
    </row>
    <row r="10" spans="1:23" ht="15.95" customHeight="1" thickTop="1" thickBot="1">
      <c r="A10" s="273"/>
      <c r="B10" s="226"/>
      <c r="C10" s="66">
        <f>C8/C9</f>
        <v>2.1666666666666665</v>
      </c>
      <c r="D10" s="66">
        <f>D8/D9</f>
        <v>1.100250626566416</v>
      </c>
      <c r="E10" s="55">
        <v>4</v>
      </c>
      <c r="F10" s="66">
        <f>F8/F9</f>
        <v>5</v>
      </c>
      <c r="G10" s="66">
        <f>G8/G9</f>
        <v>1.3354838709677419</v>
      </c>
      <c r="H10" s="55">
        <f>[1]Лист2!AF10</f>
        <v>5</v>
      </c>
      <c r="I10" s="195">
        <f>I8/I9</f>
        <v>1.8571428571428572</v>
      </c>
      <c r="J10" s="195">
        <f>J8/J9</f>
        <v>0.99528301886792447</v>
      </c>
      <c r="K10" s="191">
        <f>[2]Лист2!AF10</f>
        <v>4</v>
      </c>
      <c r="L10" s="195">
        <f>L8/L9</f>
        <v>6</v>
      </c>
      <c r="M10" s="195">
        <f>M8/M9</f>
        <v>1.2061855670103092</v>
      </c>
      <c r="N10" s="191">
        <v>4</v>
      </c>
      <c r="O10" s="207">
        <f>O8/O9</f>
        <v>2</v>
      </c>
      <c r="P10" s="208">
        <f>P8/P9</f>
        <v>1.3258064516129033</v>
      </c>
      <c r="Q10" s="213">
        <f>Лист2!AF10</f>
        <v>3</v>
      </c>
      <c r="R10" s="195">
        <f>R8/R9</f>
        <v>2.7083333333333335</v>
      </c>
      <c r="S10" s="189">
        <f>S8/S9</f>
        <v>1.1747404844290656</v>
      </c>
      <c r="T10" s="200">
        <f>E10+H10+K10+N10+Q10</f>
        <v>20</v>
      </c>
      <c r="U10" s="304"/>
      <c r="V10" s="184"/>
      <c r="W10" s="184"/>
    </row>
    <row r="11" spans="1:23" ht="15.95" customHeight="1">
      <c r="A11" s="271">
        <v>2</v>
      </c>
      <c r="B11" s="225" t="str">
        <f>Лист1!B13</f>
        <v>«Кайсар»                                              г.Кызылорда</v>
      </c>
      <c r="C11" s="63">
        <v>5</v>
      </c>
      <c r="D11" s="53">
        <v>352</v>
      </c>
      <c r="E11" s="301">
        <v>3</v>
      </c>
      <c r="F11" s="63">
        <f>[1]Лист2!AG12</f>
        <v>13</v>
      </c>
      <c r="G11" s="53">
        <f>[1]Лист2!AI12</f>
        <v>446</v>
      </c>
      <c r="H11" s="301">
        <f>[1]Лист2!AE12</f>
        <v>11</v>
      </c>
      <c r="I11" s="193">
        <f>[2]Лист2!AG12</f>
        <v>12</v>
      </c>
      <c r="J11" s="190">
        <f>[2]Лист2!AI12</f>
        <v>479</v>
      </c>
      <c r="K11" s="301">
        <f>[2]Лист2!AE12</f>
        <v>9</v>
      </c>
      <c r="L11" s="63">
        <v>9</v>
      </c>
      <c r="M11" s="53">
        <v>342</v>
      </c>
      <c r="N11" s="301">
        <v>8</v>
      </c>
      <c r="O11" s="209">
        <f>Лист2!AG12</f>
        <v>6</v>
      </c>
      <c r="P11" s="210">
        <f>Лист2!AI12</f>
        <v>226</v>
      </c>
      <c r="Q11" s="318">
        <f>Лист2!AE12</f>
        <v>5</v>
      </c>
      <c r="R11" s="68">
        <f>C11+F11+I11+L11+O11</f>
        <v>45</v>
      </c>
      <c r="S11" s="72">
        <f>D11+G11+J11+M11+P11</f>
        <v>1845</v>
      </c>
      <c r="T11" s="316">
        <f>E11+H11+K11+N11+Q11</f>
        <v>36</v>
      </c>
      <c r="U11" s="302" t="s">
        <v>78</v>
      </c>
    </row>
    <row r="12" spans="1:23" ht="15.95" customHeight="1" thickBot="1">
      <c r="A12" s="272"/>
      <c r="B12" s="274"/>
      <c r="C12" s="50">
        <v>12</v>
      </c>
      <c r="D12" s="49">
        <v>379</v>
      </c>
      <c r="E12" s="295"/>
      <c r="F12" s="50">
        <f>[1]Лист2!AH12</f>
        <v>7</v>
      </c>
      <c r="G12" s="49">
        <f>[1]Лист2!AJ12</f>
        <v>386</v>
      </c>
      <c r="H12" s="295"/>
      <c r="I12" s="188">
        <f>[2]Лист2!AH12</f>
        <v>10</v>
      </c>
      <c r="J12" s="187">
        <f>[2]Лист2!AJ12</f>
        <v>481</v>
      </c>
      <c r="K12" s="295"/>
      <c r="L12" s="50">
        <v>5</v>
      </c>
      <c r="M12" s="49">
        <v>295</v>
      </c>
      <c r="N12" s="295"/>
      <c r="O12" s="205">
        <f>Лист2!AH12</f>
        <v>8</v>
      </c>
      <c r="P12" s="206">
        <f>Лист2!AJ12</f>
        <v>260</v>
      </c>
      <c r="Q12" s="319"/>
      <c r="R12" s="73">
        <f>C12+F12+I12+L12+O12</f>
        <v>42</v>
      </c>
      <c r="S12" s="74">
        <f>D12+G12+J12+M12+P12</f>
        <v>1801</v>
      </c>
      <c r="T12" s="317"/>
      <c r="U12" s="303"/>
      <c r="W12" s="54"/>
    </row>
    <row r="13" spans="1:23" ht="15.95" customHeight="1" thickTop="1" thickBot="1">
      <c r="A13" s="273"/>
      <c r="B13" s="226"/>
      <c r="C13" s="66">
        <f>C11/C12</f>
        <v>0.41666666666666669</v>
      </c>
      <c r="D13" s="66">
        <f>D11/D12</f>
        <v>0.9287598944591029</v>
      </c>
      <c r="E13" s="55">
        <v>1</v>
      </c>
      <c r="F13" s="66">
        <f>F11/F12</f>
        <v>1.8571428571428572</v>
      </c>
      <c r="G13" s="66">
        <f>G11/G12</f>
        <v>1.1554404145077721</v>
      </c>
      <c r="H13" s="55">
        <f>[1]Лист2!AF12</f>
        <v>3</v>
      </c>
      <c r="I13" s="195">
        <f>I11/I12</f>
        <v>1.2</v>
      </c>
      <c r="J13" s="195">
        <f>J11/J12</f>
        <v>0.99584199584199584</v>
      </c>
      <c r="K13" s="191">
        <f>[2]Лист2!AF12</f>
        <v>4</v>
      </c>
      <c r="L13" s="66">
        <f>L11/L12</f>
        <v>1.8</v>
      </c>
      <c r="M13" s="66">
        <f>M11/M12</f>
        <v>1.159322033898305</v>
      </c>
      <c r="N13" s="55">
        <v>3</v>
      </c>
      <c r="O13" s="211">
        <f>O11/O12</f>
        <v>0.75</v>
      </c>
      <c r="P13" s="212">
        <f>P11/P12</f>
        <v>0.86923076923076925</v>
      </c>
      <c r="Q13" s="214">
        <f>Лист2!AF12</f>
        <v>2</v>
      </c>
      <c r="R13" s="66">
        <f>R11/R12</f>
        <v>1.0714285714285714</v>
      </c>
      <c r="S13" s="51">
        <f>S11/S12</f>
        <v>1.0244308717379234</v>
      </c>
      <c r="T13" s="99">
        <f>E13+H13+K13+N13+Q13</f>
        <v>13</v>
      </c>
      <c r="U13" s="304"/>
    </row>
    <row r="14" spans="1:23" ht="15.95" customHeight="1" thickBot="1">
      <c r="A14" s="271">
        <v>3</v>
      </c>
      <c r="B14" s="225" t="str">
        <f>Лист1!B15</f>
        <v>«Туран Динамо»                      г.Туркестан</v>
      </c>
      <c r="C14" s="57">
        <v>13</v>
      </c>
      <c r="D14" s="45">
        <v>420</v>
      </c>
      <c r="E14" s="301">
        <v>12</v>
      </c>
      <c r="F14" s="50">
        <f>[1]Лист2!AG14</f>
        <v>12</v>
      </c>
      <c r="G14" s="45">
        <f>[1]Лист2!AI14</f>
        <v>466</v>
      </c>
      <c r="H14" s="301">
        <f>[1]Лист2!AE14</f>
        <v>9</v>
      </c>
      <c r="I14" s="188">
        <f>[2]Лист2!AG14</f>
        <v>10</v>
      </c>
      <c r="J14" s="185">
        <f>[2]Лист2!AI14</f>
        <v>425</v>
      </c>
      <c r="K14" s="301">
        <f>[2]Лист2!AE14</f>
        <v>6</v>
      </c>
      <c r="L14" s="50">
        <v>12</v>
      </c>
      <c r="M14" s="45">
        <v>409</v>
      </c>
      <c r="N14" s="301">
        <v>10</v>
      </c>
      <c r="O14" s="203">
        <f>Лист2!AG14</f>
        <v>9</v>
      </c>
      <c r="P14" s="204">
        <f>Лист2!AI14</f>
        <v>389</v>
      </c>
      <c r="Q14" s="318">
        <f>Лист2!AE14</f>
        <v>7</v>
      </c>
      <c r="R14" s="68">
        <f>C14+F14+I14+L14+O14</f>
        <v>56</v>
      </c>
      <c r="S14" s="72">
        <f>D14+G14+J14+M14+P14</f>
        <v>2109</v>
      </c>
      <c r="T14" s="316">
        <f>E14+H14+K14+N14+Q14</f>
        <v>44</v>
      </c>
      <c r="U14" s="302" t="s">
        <v>77</v>
      </c>
    </row>
    <row r="15" spans="1:23" ht="15.95" customHeight="1" thickTop="1" thickBot="1">
      <c r="A15" s="272"/>
      <c r="B15" s="274"/>
      <c r="C15" s="50">
        <v>5</v>
      </c>
      <c r="D15" s="49">
        <v>376</v>
      </c>
      <c r="E15" s="295"/>
      <c r="F15" s="50">
        <f>[1]Лист2!AH14</f>
        <v>9</v>
      </c>
      <c r="G15" s="49">
        <f>[1]Лист2!AJ14</f>
        <v>439</v>
      </c>
      <c r="H15" s="295"/>
      <c r="I15" s="188">
        <f>[2]Лист2!AH14</f>
        <v>10</v>
      </c>
      <c r="J15" s="187">
        <f>[2]Лист2!AJ14</f>
        <v>432</v>
      </c>
      <c r="K15" s="295"/>
      <c r="L15" s="50">
        <v>6</v>
      </c>
      <c r="M15" s="49">
        <v>376</v>
      </c>
      <c r="N15" s="295"/>
      <c r="O15" s="205">
        <f>Лист2!AH14</f>
        <v>8</v>
      </c>
      <c r="P15" s="206">
        <f>Лист2!AJ14</f>
        <v>370</v>
      </c>
      <c r="Q15" s="319"/>
      <c r="R15" s="73">
        <f>C15+F15+I15+L15+O15</f>
        <v>38</v>
      </c>
      <c r="S15" s="74">
        <f>D15+G15+J15+M15+P15</f>
        <v>1993</v>
      </c>
      <c r="T15" s="320"/>
      <c r="U15" s="303"/>
    </row>
    <row r="16" spans="1:23" ht="15.95" customHeight="1" thickTop="1" thickBot="1">
      <c r="A16" s="273"/>
      <c r="B16" s="226"/>
      <c r="C16" s="66">
        <f>C14/C15</f>
        <v>2.6</v>
      </c>
      <c r="D16" s="66">
        <f>D14/D15</f>
        <v>1.1170212765957446</v>
      </c>
      <c r="E16" s="55">
        <v>4</v>
      </c>
      <c r="F16" s="66">
        <f>F14/F15</f>
        <v>1.3333333333333333</v>
      </c>
      <c r="G16" s="66">
        <f>G14/G15</f>
        <v>1.0615034168564921</v>
      </c>
      <c r="H16" s="55">
        <f>[1]Лист2!AF14</f>
        <v>3</v>
      </c>
      <c r="I16" s="195">
        <f>I14/I15</f>
        <v>1</v>
      </c>
      <c r="J16" s="195">
        <f>J14/J15</f>
        <v>0.98379629629629628</v>
      </c>
      <c r="K16" s="191">
        <f>[2]Лист2!AF14</f>
        <v>2</v>
      </c>
      <c r="L16" s="66">
        <f>L14/L15</f>
        <v>2</v>
      </c>
      <c r="M16" s="66">
        <f>M14/M15</f>
        <v>1.0877659574468086</v>
      </c>
      <c r="N16" s="55">
        <v>3</v>
      </c>
      <c r="O16" s="207">
        <f>O14/O15</f>
        <v>1.125</v>
      </c>
      <c r="P16" s="208">
        <f>P14/P15</f>
        <v>1.0513513513513513</v>
      </c>
      <c r="Q16" s="214">
        <f>Лист2!AF14</f>
        <v>2</v>
      </c>
      <c r="R16" s="66">
        <f>R14/R15</f>
        <v>1.4736842105263157</v>
      </c>
      <c r="S16" s="51">
        <f>S14/S15</f>
        <v>1.0582037129954842</v>
      </c>
      <c r="T16" s="99">
        <f>E16+H16+K16+N16+Q16</f>
        <v>14</v>
      </c>
      <c r="U16" s="304"/>
    </row>
    <row r="17" spans="1:21" ht="15.95" customHeight="1">
      <c r="A17" s="271">
        <v>4</v>
      </c>
      <c r="B17" s="225" t="str">
        <f>Лист1!B17</f>
        <v>«Жетісу-Жастар»                             Алматинская область</v>
      </c>
      <c r="C17" s="46">
        <v>16</v>
      </c>
      <c r="D17" s="45">
        <v>546</v>
      </c>
      <c r="E17" s="301">
        <v>15</v>
      </c>
      <c r="F17" s="46">
        <f>[1]Лист2!AG16</f>
        <v>10</v>
      </c>
      <c r="G17" s="45">
        <f>[1]Лист2!AI16</f>
        <v>390</v>
      </c>
      <c r="H17" s="301">
        <f>[1]Лист2!AE16</f>
        <v>9</v>
      </c>
      <c r="I17" s="186">
        <f>[2]Лист2!AG16</f>
        <v>6</v>
      </c>
      <c r="J17" s="185">
        <f>[2]Лист2!AI16</f>
        <v>365</v>
      </c>
      <c r="K17" s="301">
        <f>[2]Лист2!AE16</f>
        <v>3</v>
      </c>
      <c r="L17" s="46">
        <v>11</v>
      </c>
      <c r="M17" s="45">
        <v>416</v>
      </c>
      <c r="N17" s="301">
        <v>10</v>
      </c>
      <c r="O17" s="209">
        <f>Лист2!AG16</f>
        <v>11</v>
      </c>
      <c r="P17" s="210">
        <f>Лист2!AI16</f>
        <v>382</v>
      </c>
      <c r="Q17" s="318">
        <f>Лист2!AE16</f>
        <v>10</v>
      </c>
      <c r="R17" s="68">
        <f>C17+F17+I17+L17+O17</f>
        <v>54</v>
      </c>
      <c r="S17" s="72">
        <f>D17+G17+J17+M17+P17</f>
        <v>2099</v>
      </c>
      <c r="T17" s="316">
        <f>E17+H17+K17+N17+Q17</f>
        <v>47</v>
      </c>
      <c r="U17" s="302" t="s">
        <v>81</v>
      </c>
    </row>
    <row r="18" spans="1:21" ht="15.95" customHeight="1" thickBot="1">
      <c r="A18" s="272"/>
      <c r="B18" s="274"/>
      <c r="C18" s="50">
        <v>6</v>
      </c>
      <c r="D18" s="49">
        <v>445</v>
      </c>
      <c r="E18" s="295"/>
      <c r="F18" s="50">
        <f>[1]Лист2!AH16</f>
        <v>7</v>
      </c>
      <c r="G18" s="49">
        <f>[1]Лист2!AJ16</f>
        <v>328</v>
      </c>
      <c r="H18" s="295"/>
      <c r="I18" s="188">
        <f>[2]Лист2!AH16</f>
        <v>12</v>
      </c>
      <c r="J18" s="187">
        <f>[2]Лист2!AJ16</f>
        <v>392</v>
      </c>
      <c r="K18" s="295"/>
      <c r="L18" s="50">
        <v>7</v>
      </c>
      <c r="M18" s="49">
        <v>347</v>
      </c>
      <c r="N18" s="295"/>
      <c r="O18" s="205">
        <f>Лист2!AH16</f>
        <v>5</v>
      </c>
      <c r="P18" s="206">
        <f>Лист2!AJ16</f>
        <v>341</v>
      </c>
      <c r="Q18" s="319"/>
      <c r="R18" s="73">
        <f>C18+F18+I18+L18+O18</f>
        <v>37</v>
      </c>
      <c r="S18" s="74">
        <f>D18+G18+J18+M18+P18</f>
        <v>1853</v>
      </c>
      <c r="T18" s="320"/>
      <c r="U18" s="303"/>
    </row>
    <row r="19" spans="1:21" ht="15.95" customHeight="1" thickTop="1" thickBot="1">
      <c r="A19" s="273"/>
      <c r="B19" s="226"/>
      <c r="C19" s="66">
        <f>C17/C18</f>
        <v>2.6666666666666665</v>
      </c>
      <c r="D19" s="66">
        <f>D17/D18</f>
        <v>1.2269662921348314</v>
      </c>
      <c r="E19" s="67">
        <v>5</v>
      </c>
      <c r="F19" s="66">
        <f>F17/F18</f>
        <v>1.4285714285714286</v>
      </c>
      <c r="G19" s="66">
        <f>G17/G18</f>
        <v>1.1890243902439024</v>
      </c>
      <c r="H19" s="67">
        <f>[1]Лист2!AF16</f>
        <v>3</v>
      </c>
      <c r="I19" s="195">
        <f>I17/I18</f>
        <v>0.5</v>
      </c>
      <c r="J19" s="195">
        <f>J17/J18</f>
        <v>0.93112244897959184</v>
      </c>
      <c r="K19" s="196">
        <f>[2]Лист2!AF16</f>
        <v>0</v>
      </c>
      <c r="L19" s="66">
        <f>L17/L18</f>
        <v>1.5714285714285714</v>
      </c>
      <c r="M19" s="66">
        <f>M17/M18</f>
        <v>1.1988472622478386</v>
      </c>
      <c r="N19" s="67">
        <v>3</v>
      </c>
      <c r="O19" s="211">
        <f>O17/O18</f>
        <v>2.2000000000000002</v>
      </c>
      <c r="P19" s="212">
        <f>P17/P18</f>
        <v>1.1202346041055717</v>
      </c>
      <c r="Q19" s="214">
        <f>Лист2!AF16</f>
        <v>3</v>
      </c>
      <c r="R19" s="66">
        <f>R17/R18</f>
        <v>1.4594594594594594</v>
      </c>
      <c r="S19" s="51">
        <f>S17/S18</f>
        <v>1.1327576902320562</v>
      </c>
      <c r="T19" s="99">
        <f>E19+H19+K19+N19+Q19</f>
        <v>14</v>
      </c>
      <c r="U19" s="304"/>
    </row>
    <row r="20" spans="1:21" ht="15.95" customHeight="1">
      <c r="A20" s="271">
        <v>5</v>
      </c>
      <c r="B20" s="248" t="str">
        <f>Лист1!B19</f>
        <v>«Динамо-Казыгурт»                                  г.Шымкент</v>
      </c>
      <c r="C20" s="57">
        <v>15</v>
      </c>
      <c r="D20" s="45">
        <v>452</v>
      </c>
      <c r="E20" s="301">
        <v>15</v>
      </c>
      <c r="F20" s="57">
        <f>[1]Лист2!AG18</f>
        <v>12</v>
      </c>
      <c r="G20" s="45">
        <f>[1]Лист2!AI18</f>
        <v>414</v>
      </c>
      <c r="H20" s="301">
        <f>[1]Лист2!AE18</f>
        <v>12</v>
      </c>
      <c r="I20" s="192">
        <f>[2]Лист2!AG18</f>
        <v>12</v>
      </c>
      <c r="J20" s="185">
        <f>[2]Лист2!AI18</f>
        <v>478</v>
      </c>
      <c r="K20" s="301">
        <f>[2]Лист2!AE18</f>
        <v>9</v>
      </c>
      <c r="L20" s="57">
        <v>11</v>
      </c>
      <c r="M20" s="45">
        <v>334</v>
      </c>
      <c r="N20" s="301">
        <v>10</v>
      </c>
      <c r="O20" s="203">
        <f>Лист2!AG18</f>
        <v>8</v>
      </c>
      <c r="P20" s="204">
        <f>Лист2!AI18</f>
        <v>351</v>
      </c>
      <c r="Q20" s="318">
        <f>Лист2!AE18</f>
        <v>5</v>
      </c>
      <c r="R20" s="68">
        <f>C20+F20+I20+L20+O20</f>
        <v>58</v>
      </c>
      <c r="S20" s="72">
        <f>D20+G20+J20+M20+P20</f>
        <v>2029</v>
      </c>
      <c r="T20" s="316">
        <f>E20+H20+K20+N20+Q20</f>
        <v>51</v>
      </c>
      <c r="U20" s="302" t="s">
        <v>76</v>
      </c>
    </row>
    <row r="21" spans="1:21" ht="15.95" customHeight="1" thickBot="1">
      <c r="A21" s="272"/>
      <c r="B21" s="321"/>
      <c r="C21" s="50">
        <v>4</v>
      </c>
      <c r="D21" s="49">
        <v>355</v>
      </c>
      <c r="E21" s="295"/>
      <c r="F21" s="50">
        <f>[1]Лист2!AH18</f>
        <v>6</v>
      </c>
      <c r="G21" s="49">
        <f>[1]Лист2!AJ18</f>
        <v>350</v>
      </c>
      <c r="H21" s="295"/>
      <c r="I21" s="188">
        <f>[2]Лист2!AH18</f>
        <v>9</v>
      </c>
      <c r="J21" s="187">
        <f>[2]Лист2!AJ18</f>
        <v>419</v>
      </c>
      <c r="K21" s="295"/>
      <c r="L21" s="50">
        <v>3</v>
      </c>
      <c r="M21" s="49">
        <v>276</v>
      </c>
      <c r="N21" s="295"/>
      <c r="O21" s="205">
        <f>Лист2!AH18</f>
        <v>8</v>
      </c>
      <c r="P21" s="206">
        <f>Лист2!AJ18</f>
        <v>366</v>
      </c>
      <c r="Q21" s="319"/>
      <c r="R21" s="73">
        <f>C21+F21+I21+L21+O21</f>
        <v>30</v>
      </c>
      <c r="S21" s="74">
        <f>D21+G21+J21+M21+P21</f>
        <v>1766</v>
      </c>
      <c r="T21" s="320"/>
      <c r="U21" s="303"/>
    </row>
    <row r="22" spans="1:21" ht="15.95" customHeight="1" thickTop="1" thickBot="1">
      <c r="A22" s="273"/>
      <c r="B22" s="252"/>
      <c r="C22" s="66">
        <f>C20/C21</f>
        <v>3.75</v>
      </c>
      <c r="D22" s="66">
        <f>D20/D21</f>
        <v>1.2732394366197184</v>
      </c>
      <c r="E22" s="55">
        <v>5</v>
      </c>
      <c r="F22" s="66">
        <f>F20/F21</f>
        <v>2</v>
      </c>
      <c r="G22" s="66">
        <f>G20/G21</f>
        <v>1.1828571428571428</v>
      </c>
      <c r="H22" s="55">
        <f>[1]Лист2!AF18</f>
        <v>4</v>
      </c>
      <c r="I22" s="195">
        <f>I20/I21</f>
        <v>1.3333333333333333</v>
      </c>
      <c r="J22" s="195">
        <f>J20/J21</f>
        <v>1.1408114558472553</v>
      </c>
      <c r="K22" s="191">
        <f>[2]Лист2!AF18</f>
        <v>2</v>
      </c>
      <c r="L22" s="66">
        <f>L20/L21</f>
        <v>3.6666666666666665</v>
      </c>
      <c r="M22" s="66">
        <f>M20/M21</f>
        <v>1.2101449275362319</v>
      </c>
      <c r="N22" s="55">
        <v>3</v>
      </c>
      <c r="O22" s="207">
        <f>O20/O21</f>
        <v>1</v>
      </c>
      <c r="P22" s="208">
        <f>P20/P21</f>
        <v>0.95901639344262291</v>
      </c>
      <c r="Q22" s="214">
        <f>Лист2!AF18</f>
        <v>2</v>
      </c>
      <c r="R22" s="66">
        <f>R20/R21</f>
        <v>1.9333333333333333</v>
      </c>
      <c r="S22" s="51">
        <f>S20/S21</f>
        <v>1.1489241223103057</v>
      </c>
      <c r="T22" s="99">
        <f>E22+H22+K22+N22+Q22</f>
        <v>16</v>
      </c>
      <c r="U22" s="304"/>
    </row>
    <row r="23" spans="1:21" ht="15.95" customHeight="1">
      <c r="A23" s="271">
        <v>6</v>
      </c>
      <c r="B23" s="248" t="str">
        <f>Лист1!B21</f>
        <v>«Актобе»                                                    г.Актобе</v>
      </c>
      <c r="C23" s="57">
        <v>12</v>
      </c>
      <c r="D23" s="45">
        <v>454</v>
      </c>
      <c r="E23" s="301">
        <v>10</v>
      </c>
      <c r="F23" s="57">
        <f>[1]Лист2!AG20</f>
        <v>15</v>
      </c>
      <c r="G23" s="45">
        <f>[1]Лист2!AI20</f>
        <v>433</v>
      </c>
      <c r="H23" s="301">
        <f>[1]Лист2!AE20</f>
        <v>14</v>
      </c>
      <c r="I23" s="192">
        <f>[2]Лист2!AG20</f>
        <v>15</v>
      </c>
      <c r="J23" s="185">
        <f>[2]Лист2!AI20</f>
        <v>435</v>
      </c>
      <c r="K23" s="301">
        <f>[2]Лист2!AE20</f>
        <v>14</v>
      </c>
      <c r="L23" s="57">
        <v>12</v>
      </c>
      <c r="M23" s="45">
        <v>368</v>
      </c>
      <c r="N23" s="301">
        <v>10</v>
      </c>
      <c r="O23" s="203">
        <f>Лист2!AG20</f>
        <v>12</v>
      </c>
      <c r="P23" s="204">
        <f>Лист2!AI20</f>
        <v>405</v>
      </c>
      <c r="Q23" s="318">
        <f>Лист2!AE20</f>
        <v>11</v>
      </c>
      <c r="R23" s="68">
        <f>C23+F23+I23+L23+O23</f>
        <v>66</v>
      </c>
      <c r="S23" s="72">
        <f>D23+G23+J23+M23+P23</f>
        <v>2095</v>
      </c>
      <c r="T23" s="316">
        <f>E23+H23+K23+N23+Q23</f>
        <v>59</v>
      </c>
      <c r="U23" s="302" t="s">
        <v>73</v>
      </c>
    </row>
    <row r="24" spans="1:21" ht="15.95" customHeight="1" thickBot="1">
      <c r="A24" s="272"/>
      <c r="B24" s="321"/>
      <c r="C24" s="50">
        <v>7</v>
      </c>
      <c r="D24" s="49">
        <v>386</v>
      </c>
      <c r="E24" s="295"/>
      <c r="F24" s="50">
        <f>[1]Лист2!AH20</f>
        <v>3</v>
      </c>
      <c r="G24" s="49">
        <f>[1]Лист2!AJ20</f>
        <v>351</v>
      </c>
      <c r="H24" s="295"/>
      <c r="I24" s="188">
        <f>[2]Лист2!AH20</f>
        <v>3</v>
      </c>
      <c r="J24" s="187">
        <f>[2]Лист2!AJ20</f>
        <v>319</v>
      </c>
      <c r="K24" s="295"/>
      <c r="L24" s="50">
        <v>4</v>
      </c>
      <c r="M24" s="49">
        <v>310</v>
      </c>
      <c r="N24" s="295"/>
      <c r="O24" s="205">
        <f>Лист2!AH20</f>
        <v>6</v>
      </c>
      <c r="P24" s="206">
        <f>Лист2!AJ20</f>
        <v>317</v>
      </c>
      <c r="Q24" s="319"/>
      <c r="R24" s="73">
        <f>C24+F24+I24+L24+O24</f>
        <v>23</v>
      </c>
      <c r="S24" s="74">
        <f>D24+G24+J24+M24+P24</f>
        <v>1683</v>
      </c>
      <c r="T24" s="320"/>
      <c r="U24" s="303"/>
    </row>
    <row r="25" spans="1:21" ht="15.95" customHeight="1" thickTop="1" thickBot="1">
      <c r="A25" s="273"/>
      <c r="B25" s="252"/>
      <c r="C25" s="66">
        <f>C23/C24</f>
        <v>1.7142857142857142</v>
      </c>
      <c r="D25" s="66">
        <f>D23/D24</f>
        <v>1.1761658031088082</v>
      </c>
      <c r="E25" s="67">
        <v>3</v>
      </c>
      <c r="F25" s="66">
        <f>F23/F24</f>
        <v>5</v>
      </c>
      <c r="G25" s="66">
        <f>G23/G24</f>
        <v>1.2336182336182335</v>
      </c>
      <c r="H25" s="67">
        <f>[1]Лист2!AF20</f>
        <v>5</v>
      </c>
      <c r="I25" s="195">
        <f>I23/I24</f>
        <v>5</v>
      </c>
      <c r="J25" s="195">
        <f>J23/J24</f>
        <v>1.3636363636363635</v>
      </c>
      <c r="K25" s="196">
        <f>[2]Лист2!AF20</f>
        <v>5</v>
      </c>
      <c r="L25" s="66">
        <f>L23/L24</f>
        <v>3</v>
      </c>
      <c r="M25" s="66">
        <f>M23/M24</f>
        <v>1.1870967741935483</v>
      </c>
      <c r="N25" s="67">
        <v>4</v>
      </c>
      <c r="O25" s="207">
        <f>O23/O24</f>
        <v>2</v>
      </c>
      <c r="P25" s="208">
        <f>P23/P24</f>
        <v>1.277602523659306</v>
      </c>
      <c r="Q25" s="214">
        <f>Лист2!AF20</f>
        <v>4</v>
      </c>
      <c r="R25" s="66">
        <f>R23/R24</f>
        <v>2.8695652173913042</v>
      </c>
      <c r="S25" s="51">
        <f>S23/S24</f>
        <v>1.2448009506833035</v>
      </c>
      <c r="T25" s="99">
        <f>E25+H25+K25+N25+Q25</f>
        <v>21</v>
      </c>
      <c r="U25" s="304"/>
    </row>
    <row r="26" spans="1:21" ht="15.95" customHeight="1">
      <c r="A26" s="271">
        <v>7</v>
      </c>
      <c r="B26" s="248" t="str">
        <f>Лист1!B23</f>
        <v xml:space="preserve">    «Каз НАУ» г.Алматы</v>
      </c>
      <c r="C26" s="57">
        <v>6</v>
      </c>
      <c r="D26" s="45">
        <v>354</v>
      </c>
      <c r="E26" s="301">
        <v>4</v>
      </c>
      <c r="F26" s="57">
        <f>[1]Лист2!AG22</f>
        <v>3</v>
      </c>
      <c r="G26" s="45">
        <f>[1]Лист2!AI22</f>
        <v>373</v>
      </c>
      <c r="H26" s="301">
        <f>[1]Лист2!AE22</f>
        <v>0</v>
      </c>
      <c r="I26" s="192">
        <f>[2]Лист2!AG22</f>
        <v>7</v>
      </c>
      <c r="J26" s="185">
        <f>[2]Лист2!AI22</f>
        <v>335</v>
      </c>
      <c r="K26" s="301">
        <f>[2]Лист2!AE22</f>
        <v>6</v>
      </c>
      <c r="L26" s="57">
        <v>1</v>
      </c>
      <c r="M26" s="45">
        <v>231</v>
      </c>
      <c r="N26" s="301">
        <f>Лист2!AE22</f>
        <v>3</v>
      </c>
      <c r="O26" s="203">
        <f>Лист2!AG22</f>
        <v>5</v>
      </c>
      <c r="P26" s="204">
        <f>Лист2!AI22</f>
        <v>315</v>
      </c>
      <c r="Q26" s="318">
        <f>Лист2!AE22</f>
        <v>3</v>
      </c>
      <c r="R26" s="68">
        <f>C26+F26+I26+L26+O26</f>
        <v>22</v>
      </c>
      <c r="S26" s="72">
        <f>D26+G26+J26+M26+P26</f>
        <v>1608</v>
      </c>
      <c r="T26" s="316">
        <f>E26+H26+K26+N26+Q26</f>
        <v>16</v>
      </c>
      <c r="U26" s="302" t="s">
        <v>74</v>
      </c>
    </row>
    <row r="27" spans="1:21" ht="15.95" customHeight="1" thickBot="1">
      <c r="A27" s="272"/>
      <c r="B27" s="321"/>
      <c r="C27" s="50">
        <v>12</v>
      </c>
      <c r="D27" s="49">
        <v>415</v>
      </c>
      <c r="E27" s="295"/>
      <c r="F27" s="50">
        <f>[1]Лист2!AH22</f>
        <v>18</v>
      </c>
      <c r="G27" s="49">
        <f>[1]Лист2!AJ22</f>
        <v>518</v>
      </c>
      <c r="H27" s="295"/>
      <c r="I27" s="188">
        <f>[2]Лист2!AH22</f>
        <v>8</v>
      </c>
      <c r="J27" s="187">
        <f>[2]Лист2!AJ22</f>
        <v>349</v>
      </c>
      <c r="K27" s="295"/>
      <c r="L27" s="50">
        <v>12</v>
      </c>
      <c r="M27" s="49">
        <v>320</v>
      </c>
      <c r="N27" s="295"/>
      <c r="O27" s="205">
        <f>Лист2!AH22</f>
        <v>9</v>
      </c>
      <c r="P27" s="206">
        <f>Лист2!AJ22</f>
        <v>274</v>
      </c>
      <c r="Q27" s="319"/>
      <c r="R27" s="73">
        <f>C27+F27+I27+L27+O27</f>
        <v>59</v>
      </c>
      <c r="S27" s="74">
        <f>D27+G27+J27+M27+P27</f>
        <v>1876</v>
      </c>
      <c r="T27" s="320"/>
      <c r="U27" s="303"/>
    </row>
    <row r="28" spans="1:21" ht="15.95" customHeight="1" thickTop="1" thickBot="1">
      <c r="A28" s="273"/>
      <c r="B28" s="252"/>
      <c r="C28" s="66">
        <f>C26/C27</f>
        <v>0.5</v>
      </c>
      <c r="D28" s="66">
        <f>D26/D27</f>
        <v>0.8530120481927711</v>
      </c>
      <c r="E28" s="55">
        <v>1</v>
      </c>
      <c r="F28" s="66">
        <f>F26/F27</f>
        <v>0.16666666666666666</v>
      </c>
      <c r="G28" s="66">
        <f>G26/G27</f>
        <v>0.72007722007722008</v>
      </c>
      <c r="H28" s="55">
        <f>[1]Лист2!AF22</f>
        <v>0</v>
      </c>
      <c r="I28" s="195">
        <f>I26/I27</f>
        <v>0.875</v>
      </c>
      <c r="J28" s="195">
        <f>J26/J27</f>
        <v>0.95988538681948421</v>
      </c>
      <c r="K28" s="191">
        <f>[2]Лист2!AF22</f>
        <v>2</v>
      </c>
      <c r="L28" s="66">
        <f>L26/L27</f>
        <v>8.3333333333333329E-2</v>
      </c>
      <c r="M28" s="66">
        <f>M26/M27</f>
        <v>0.72187500000000004</v>
      </c>
      <c r="N28" s="55">
        <f>Лист2!AF22</f>
        <v>1</v>
      </c>
      <c r="O28" s="207">
        <f>O26/O27</f>
        <v>0.55555555555555558</v>
      </c>
      <c r="P28" s="208">
        <f>P26/P27</f>
        <v>1.1496350364963503</v>
      </c>
      <c r="Q28" s="214">
        <f>Лист2!AF22</f>
        <v>1</v>
      </c>
      <c r="R28" s="66">
        <f>R26/R27</f>
        <v>0.3728813559322034</v>
      </c>
      <c r="S28" s="51">
        <f>S26/S27</f>
        <v>0.8571428571428571</v>
      </c>
      <c r="T28" s="99">
        <f>E28+H28+K28+N28+Q28</f>
        <v>5</v>
      </c>
      <c r="U28" s="304"/>
    </row>
    <row r="29" spans="1:21" ht="15.95" customHeight="1">
      <c r="A29" s="271">
        <v>8</v>
      </c>
      <c r="B29" s="248" t="str">
        <f>Лист1!B25</f>
        <v xml:space="preserve">«ЧелГу-Костанай»                         г.Костанай </v>
      </c>
      <c r="C29" s="57">
        <v>4</v>
      </c>
      <c r="D29" s="45">
        <v>340</v>
      </c>
      <c r="E29" s="301">
        <v>2</v>
      </c>
      <c r="F29" s="57">
        <f>[1]Лист2!AG24</f>
        <v>3</v>
      </c>
      <c r="G29" s="45">
        <f>[1]Лист2!AI24</f>
        <v>331</v>
      </c>
      <c r="H29" s="301">
        <f>[1]Лист2!AE24</f>
        <v>3</v>
      </c>
      <c r="I29" s="192">
        <f>[2]Лист2!AG24</f>
        <v>4</v>
      </c>
      <c r="J29" s="185">
        <f>[2]Лист2!AI24</f>
        <v>276</v>
      </c>
      <c r="K29" s="301">
        <f>[2]Лист2!AE24</f>
        <v>3</v>
      </c>
      <c r="L29" s="57">
        <f>Лист2!AG24</f>
        <v>6</v>
      </c>
      <c r="M29" s="45">
        <v>249</v>
      </c>
      <c r="N29" s="301">
        <f>Лист2!AE24</f>
        <v>6</v>
      </c>
      <c r="O29" s="203">
        <f>Лист2!AG24</f>
        <v>6</v>
      </c>
      <c r="P29" s="204">
        <f>Лист2!AI24</f>
        <v>230</v>
      </c>
      <c r="Q29" s="318">
        <f>Лист2!AE24</f>
        <v>6</v>
      </c>
      <c r="R29" s="68">
        <f>C29+F29+I29+L29+O29</f>
        <v>23</v>
      </c>
      <c r="S29" s="72">
        <f>D29+G29+J29+M29+P29</f>
        <v>1426</v>
      </c>
      <c r="T29" s="316">
        <f>E29+H29+K29+N29+Q29</f>
        <v>20</v>
      </c>
      <c r="U29" s="302" t="s">
        <v>79</v>
      </c>
    </row>
    <row r="30" spans="1:21" ht="15.95" customHeight="1" thickBot="1">
      <c r="A30" s="272"/>
      <c r="B30" s="321"/>
      <c r="C30" s="50">
        <v>14</v>
      </c>
      <c r="D30" s="49">
        <v>425</v>
      </c>
      <c r="E30" s="295"/>
      <c r="F30" s="50">
        <f>[1]Лист2!AH24</f>
        <v>15</v>
      </c>
      <c r="G30" s="49">
        <f>[1]Лист2!AJ24</f>
        <v>421</v>
      </c>
      <c r="H30" s="295"/>
      <c r="I30" s="188">
        <f>[2]Лист2!AH24</f>
        <v>10</v>
      </c>
      <c r="J30" s="187">
        <f>[2]Лист2!AJ24</f>
        <v>322</v>
      </c>
      <c r="K30" s="295"/>
      <c r="L30" s="50">
        <v>15</v>
      </c>
      <c r="M30" s="49">
        <v>375</v>
      </c>
      <c r="N30" s="295"/>
      <c r="O30" s="205">
        <f>Лист2!AH24</f>
        <v>7</v>
      </c>
      <c r="P30" s="206">
        <f>Лист2!AJ24</f>
        <v>171</v>
      </c>
      <c r="Q30" s="319"/>
      <c r="R30" s="73">
        <f>C30+F30+I30+L30+O30</f>
        <v>61</v>
      </c>
      <c r="S30" s="74">
        <f>D30+G30+J30+M30+P30</f>
        <v>1714</v>
      </c>
      <c r="T30" s="320"/>
      <c r="U30" s="303"/>
    </row>
    <row r="31" spans="1:21" ht="15.95" customHeight="1" thickTop="1" thickBot="1">
      <c r="A31" s="273"/>
      <c r="B31" s="252"/>
      <c r="C31" s="66">
        <f>C29/C30</f>
        <v>0.2857142857142857</v>
      </c>
      <c r="D31" s="66">
        <f>D29/D30</f>
        <v>0.8</v>
      </c>
      <c r="E31" s="55">
        <v>1</v>
      </c>
      <c r="F31" s="66">
        <f>F29/F30</f>
        <v>0.2</v>
      </c>
      <c r="G31" s="66">
        <f>G29/G30</f>
        <v>0.78622327790973867</v>
      </c>
      <c r="H31" s="55">
        <f>[1]Лист2!AF24</f>
        <v>1</v>
      </c>
      <c r="I31" s="195">
        <f>I29/I30</f>
        <v>0.4</v>
      </c>
      <c r="J31" s="195">
        <f>J29/J30</f>
        <v>0.8571428571428571</v>
      </c>
      <c r="K31" s="191">
        <f>[2]Лист2!AF24</f>
        <v>1</v>
      </c>
      <c r="L31" s="66">
        <f>L29/L30</f>
        <v>0.4</v>
      </c>
      <c r="M31" s="66">
        <f>M29/M30</f>
        <v>0.66400000000000003</v>
      </c>
      <c r="N31" s="55">
        <f>Лист2!AF24</f>
        <v>2</v>
      </c>
      <c r="O31" s="207">
        <f>O29/O30</f>
        <v>0.8571428571428571</v>
      </c>
      <c r="P31" s="208">
        <f>P29/P30</f>
        <v>1.3450292397660819</v>
      </c>
      <c r="Q31" s="214">
        <f>Лист2!AF24</f>
        <v>2</v>
      </c>
      <c r="R31" s="66">
        <f>R29/R30</f>
        <v>0.37704918032786883</v>
      </c>
      <c r="S31" s="51">
        <f>S29/S30</f>
        <v>0.83197199533255539</v>
      </c>
      <c r="T31" s="100">
        <f>E31+H31+K31+N31+Q31</f>
        <v>7</v>
      </c>
      <c r="U31" s="304"/>
    </row>
    <row r="32" spans="1:21" ht="15.95" customHeight="1">
      <c r="A32" s="271">
        <v>9</v>
      </c>
      <c r="B32" s="248" t="str">
        <f>Лист1!B27</f>
        <v xml:space="preserve">«Карагандинская область»                                         </v>
      </c>
      <c r="C32" s="57">
        <v>0</v>
      </c>
      <c r="D32" s="45">
        <v>273</v>
      </c>
      <c r="E32" s="301">
        <v>0</v>
      </c>
      <c r="F32" s="57">
        <f>[1]Лист2!AG26</f>
        <v>0</v>
      </c>
      <c r="G32" s="45">
        <f>[1]Лист2!AI26</f>
        <v>211</v>
      </c>
      <c r="H32" s="301">
        <f>[1]Лист2!AE26</f>
        <v>0</v>
      </c>
      <c r="I32" s="192">
        <f>[2]Лист2!AG26</f>
        <v>2</v>
      </c>
      <c r="J32" s="185">
        <f>[2]Лист2!AI26</f>
        <v>266</v>
      </c>
      <c r="K32" s="301">
        <f>[2]Лист2!AE26</f>
        <v>0</v>
      </c>
      <c r="L32" s="57">
        <v>1</v>
      </c>
      <c r="M32" s="45">
        <v>315</v>
      </c>
      <c r="N32" s="301">
        <f>Лист2!AE26</f>
        <v>0</v>
      </c>
      <c r="O32" s="203">
        <f>Лист2!AG26</f>
        <v>0</v>
      </c>
      <c r="P32" s="204">
        <f>Лист2!AI26</f>
        <v>0</v>
      </c>
      <c r="Q32" s="318">
        <f>Лист2!AE26</f>
        <v>0</v>
      </c>
      <c r="R32" s="68">
        <f>C32+F32+I32+L32+O32</f>
        <v>3</v>
      </c>
      <c r="S32" s="72">
        <f>D32+G32+J32+M32+P32</f>
        <v>1065</v>
      </c>
      <c r="T32" s="316">
        <f>E32+H32+K32+N32+Q32</f>
        <v>0</v>
      </c>
      <c r="U32" s="302" t="s">
        <v>80</v>
      </c>
    </row>
    <row r="33" spans="1:21" ht="15.95" customHeight="1" thickBot="1">
      <c r="A33" s="272"/>
      <c r="B33" s="321"/>
      <c r="C33" s="50">
        <v>18</v>
      </c>
      <c r="D33" s="49">
        <v>450</v>
      </c>
      <c r="E33" s="295"/>
      <c r="F33" s="50">
        <f>[1]Лист2!AH26</f>
        <v>15</v>
      </c>
      <c r="G33" s="49">
        <f>[1]Лист2!AJ26</f>
        <v>375</v>
      </c>
      <c r="H33" s="295"/>
      <c r="I33" s="188">
        <f>[2]Лист2!AH26</f>
        <v>12</v>
      </c>
      <c r="J33" s="187">
        <f>[2]Лист2!AJ26</f>
        <v>343</v>
      </c>
      <c r="K33" s="295"/>
      <c r="L33" s="50">
        <v>15</v>
      </c>
      <c r="M33" s="49">
        <v>425</v>
      </c>
      <c r="N33" s="295"/>
      <c r="O33" s="205">
        <f>Лист2!AH26</f>
        <v>12</v>
      </c>
      <c r="P33" s="206">
        <f>Лист2!AJ26</f>
        <v>300</v>
      </c>
      <c r="Q33" s="319"/>
      <c r="R33" s="73">
        <f>C33+F33+I33+L33+O33</f>
        <v>72</v>
      </c>
      <c r="S33" s="74">
        <f>D33+G33+J33+M33+P33</f>
        <v>1893</v>
      </c>
      <c r="T33" s="320"/>
      <c r="U33" s="303"/>
    </row>
    <row r="34" spans="1:21" ht="15.95" customHeight="1" thickTop="1" thickBot="1">
      <c r="A34" s="273"/>
      <c r="B34" s="252"/>
      <c r="C34" s="66">
        <f>C32/C33</f>
        <v>0</v>
      </c>
      <c r="D34" s="66">
        <f>D32/D33</f>
        <v>0.60666666666666669</v>
      </c>
      <c r="E34" s="55">
        <v>0</v>
      </c>
      <c r="F34" s="66">
        <f>F32/F33</f>
        <v>0</v>
      </c>
      <c r="G34" s="66">
        <f>G32/G33</f>
        <v>0.56266666666666665</v>
      </c>
      <c r="H34" s="55">
        <f>[1]Лист2!AF26</f>
        <v>0</v>
      </c>
      <c r="I34" s="195">
        <f>I32/I33</f>
        <v>0.16666666666666666</v>
      </c>
      <c r="J34" s="195">
        <f>J32/J33</f>
        <v>0.77551020408163263</v>
      </c>
      <c r="K34" s="191">
        <f>[2]Лист2!AF26</f>
        <v>0</v>
      </c>
      <c r="L34" s="66">
        <f>L32/L33</f>
        <v>6.6666666666666666E-2</v>
      </c>
      <c r="M34" s="66">
        <f>M32/M33</f>
        <v>0.74117647058823533</v>
      </c>
      <c r="N34" s="55">
        <f>Лист2!AF26</f>
        <v>0</v>
      </c>
      <c r="O34" s="207">
        <f>O32/O33</f>
        <v>0</v>
      </c>
      <c r="P34" s="208">
        <f>P32/P33</f>
        <v>0</v>
      </c>
      <c r="Q34" s="214">
        <f>Лист2!AF26</f>
        <v>0</v>
      </c>
      <c r="R34" s="66">
        <f>R32/R33</f>
        <v>4.1666666666666664E-2</v>
      </c>
      <c r="S34" s="51">
        <f>S32/S33</f>
        <v>0.56259904912836767</v>
      </c>
      <c r="T34" s="100">
        <f>E34+H34+K34+N34+Q34</f>
        <v>0</v>
      </c>
      <c r="U34" s="304"/>
    </row>
    <row r="35" spans="1:21">
      <c r="Q35" s="105"/>
    </row>
  </sheetData>
  <mergeCells count="107">
    <mergeCell ref="K32:K33"/>
    <mergeCell ref="N8:N9"/>
    <mergeCell ref="Q8:Q9"/>
    <mergeCell ref="N32:N33"/>
    <mergeCell ref="Q32:Q33"/>
    <mergeCell ref="Q29:Q30"/>
    <mergeCell ref="N29:N30"/>
    <mergeCell ref="Q26:Q27"/>
    <mergeCell ref="N26:N27"/>
    <mergeCell ref="N23:N24"/>
    <mergeCell ref="Q23:Q24"/>
    <mergeCell ref="Q20:Q21"/>
    <mergeCell ref="N20:N21"/>
    <mergeCell ref="Q17:Q18"/>
    <mergeCell ref="K8:K9"/>
    <mergeCell ref="K11:K12"/>
    <mergeCell ref="U29:U31"/>
    <mergeCell ref="N17:N18"/>
    <mergeCell ref="N14:N15"/>
    <mergeCell ref="Q14:Q15"/>
    <mergeCell ref="T23:T24"/>
    <mergeCell ref="U17:U19"/>
    <mergeCell ref="T20:T21"/>
    <mergeCell ref="U23:U25"/>
    <mergeCell ref="K26:K27"/>
    <mergeCell ref="K29:K30"/>
    <mergeCell ref="K14:K15"/>
    <mergeCell ref="E23:E24"/>
    <mergeCell ref="E29:E30"/>
    <mergeCell ref="H26:H27"/>
    <mergeCell ref="A32:A34"/>
    <mergeCell ref="E32:E33"/>
    <mergeCell ref="B32:B34"/>
    <mergeCell ref="A29:A31"/>
    <mergeCell ref="B29:B31"/>
    <mergeCell ref="E17:E18"/>
    <mergeCell ref="A26:A28"/>
    <mergeCell ref="A20:A22"/>
    <mergeCell ref="A23:A25"/>
    <mergeCell ref="A17:A19"/>
    <mergeCell ref="B17:B19"/>
    <mergeCell ref="B20:B22"/>
    <mergeCell ref="B26:B28"/>
    <mergeCell ref="B23:B25"/>
    <mergeCell ref="E20:E21"/>
    <mergeCell ref="E26:E27"/>
    <mergeCell ref="H23:H24"/>
    <mergeCell ref="H17:H18"/>
    <mergeCell ref="H20:H21"/>
    <mergeCell ref="U11:U13"/>
    <mergeCell ref="T11:T12"/>
    <mergeCell ref="Q11:Q12"/>
    <mergeCell ref="N11:N12"/>
    <mergeCell ref="O3:Q3"/>
    <mergeCell ref="L5:M5"/>
    <mergeCell ref="L4:N4"/>
    <mergeCell ref="O4:Q4"/>
    <mergeCell ref="H32:H33"/>
    <mergeCell ref="H29:H30"/>
    <mergeCell ref="H11:H12"/>
    <mergeCell ref="H14:H15"/>
    <mergeCell ref="U14:U16"/>
    <mergeCell ref="T14:T15"/>
    <mergeCell ref="T17:T18"/>
    <mergeCell ref="K23:K24"/>
    <mergeCell ref="K17:K18"/>
    <mergeCell ref="K20:K21"/>
    <mergeCell ref="U32:U34"/>
    <mergeCell ref="U20:U22"/>
    <mergeCell ref="T32:T33"/>
    <mergeCell ref="T26:T27"/>
    <mergeCell ref="U26:U28"/>
    <mergeCell ref="T29:T30"/>
    <mergeCell ref="U8:U10"/>
    <mergeCell ref="T8:T9"/>
    <mergeCell ref="R5:S5"/>
    <mergeCell ref="R2:U4"/>
    <mergeCell ref="L3:N3"/>
    <mergeCell ref="U5:U7"/>
    <mergeCell ref="L7:M7"/>
    <mergeCell ref="R7:S7"/>
    <mergeCell ref="O7:P7"/>
    <mergeCell ref="O5:P5"/>
    <mergeCell ref="A8:A10"/>
    <mergeCell ref="A11:A13"/>
    <mergeCell ref="B14:B16"/>
    <mergeCell ref="B2:B7"/>
    <mergeCell ref="C3:E3"/>
    <mergeCell ref="B8:B10"/>
    <mergeCell ref="B11:B13"/>
    <mergeCell ref="I3:K3"/>
    <mergeCell ref="I4:K4"/>
    <mergeCell ref="F3:H3"/>
    <mergeCell ref="F7:G7"/>
    <mergeCell ref="I7:J7"/>
    <mergeCell ref="I5:J5"/>
    <mergeCell ref="F4:H4"/>
    <mergeCell ref="F5:G5"/>
    <mergeCell ref="A2:A7"/>
    <mergeCell ref="H8:H9"/>
    <mergeCell ref="C4:E4"/>
    <mergeCell ref="E8:E9"/>
    <mergeCell ref="C7:D7"/>
    <mergeCell ref="C5:D5"/>
    <mergeCell ref="E11:E12"/>
    <mergeCell ref="E14:E15"/>
    <mergeCell ref="A14:A16"/>
  </mergeCells>
  <phoneticPr fontId="9" type="noConversion"/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45"/>
  <sheetViews>
    <sheetView topLeftCell="A7" zoomScale="80" zoomScaleNormal="80" workbookViewId="0">
      <selection activeCell="AM25" sqref="AM25"/>
    </sheetView>
  </sheetViews>
  <sheetFormatPr defaultRowHeight="15.75"/>
  <cols>
    <col min="1" max="1" width="3.85546875" style="20" customWidth="1"/>
    <col min="2" max="2" width="26" style="20" customWidth="1"/>
    <col min="3" max="29" width="2.28515625" style="20" customWidth="1"/>
    <col min="30" max="31" width="5.85546875" style="20" customWidth="1"/>
    <col min="32" max="32" width="6.85546875" style="20" customWidth="1"/>
    <col min="33" max="33" width="6.28515625" style="104" customWidth="1"/>
    <col min="34" max="34" width="4.140625" style="63" customWidth="1"/>
    <col min="35" max="35" width="4.42578125" style="63" customWidth="1"/>
    <col min="36" max="36" width="6.140625" style="69" customWidth="1"/>
    <col min="37" max="37" width="5.85546875" style="69" customWidth="1"/>
    <col min="38" max="38" width="7.7109375" style="20" customWidth="1"/>
    <col min="39" max="39" width="4.42578125" style="20" customWidth="1"/>
    <col min="40" max="40" width="6.28515625" style="20" customWidth="1"/>
    <col min="41" max="16384" width="9.140625" style="20"/>
  </cols>
  <sheetData>
    <row r="1" spans="1:42" ht="19.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75"/>
      <c r="U1" s="105"/>
      <c r="V1" s="176" t="s">
        <v>15</v>
      </c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21"/>
      <c r="AH1" s="110"/>
      <c r="AI1" s="110"/>
      <c r="AJ1" s="111"/>
      <c r="AK1" s="111"/>
      <c r="AL1" s="105"/>
      <c r="AM1" s="105"/>
      <c r="AN1" s="105"/>
      <c r="AO1" s="105"/>
    </row>
    <row r="2" spans="1:42" ht="19.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77"/>
      <c r="O2" s="105"/>
      <c r="P2" s="105"/>
      <c r="Q2" s="177"/>
      <c r="R2" s="105"/>
      <c r="S2" s="105"/>
      <c r="T2" s="177"/>
      <c r="U2" s="177"/>
      <c r="V2" s="176" t="s">
        <v>16</v>
      </c>
      <c r="W2" s="177"/>
      <c r="X2" s="105"/>
      <c r="Y2" s="105"/>
      <c r="Z2" s="110"/>
      <c r="AA2" s="110"/>
      <c r="AB2" s="110"/>
      <c r="AC2" s="110"/>
      <c r="AD2" s="177"/>
      <c r="AE2" s="105"/>
      <c r="AF2" s="105"/>
      <c r="AG2" s="121"/>
      <c r="AH2" s="110"/>
      <c r="AI2" s="110"/>
      <c r="AJ2" s="111"/>
      <c r="AK2" s="111"/>
      <c r="AL2" s="105"/>
      <c r="AM2" s="105"/>
      <c r="AN2" s="105"/>
      <c r="AO2" s="105"/>
    </row>
    <row r="3" spans="1:42" ht="18" customHeight="1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77"/>
      <c r="O3" s="105"/>
      <c r="P3" s="105"/>
      <c r="Q3" s="177"/>
      <c r="R3" s="105"/>
      <c r="S3" s="105"/>
      <c r="T3" s="177"/>
      <c r="U3" s="177"/>
      <c r="V3" s="175" t="s">
        <v>35</v>
      </c>
      <c r="W3" s="177"/>
      <c r="X3" s="105"/>
      <c r="Y3" s="105"/>
      <c r="Z3" s="105"/>
      <c r="AA3" s="105"/>
      <c r="AB3" s="105"/>
      <c r="AC3" s="105"/>
      <c r="AD3" s="105"/>
      <c r="AE3" s="105"/>
      <c r="AF3" s="177"/>
      <c r="AG3" s="178"/>
      <c r="AH3" s="110"/>
      <c r="AI3" s="110"/>
      <c r="AJ3" s="111"/>
      <c r="AK3" s="111"/>
      <c r="AL3" s="105"/>
      <c r="AM3" s="105"/>
      <c r="AN3" s="105"/>
      <c r="AO3" s="105"/>
    </row>
    <row r="4" spans="1:42" ht="20.25" customHeight="1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79"/>
      <c r="L4" s="105"/>
      <c r="M4" s="105"/>
      <c r="N4" s="105"/>
      <c r="O4" s="105"/>
      <c r="P4" s="105"/>
      <c r="Q4" s="179"/>
      <c r="R4" s="105"/>
      <c r="S4" s="105"/>
      <c r="T4" s="179"/>
      <c r="U4" s="179"/>
      <c r="V4" s="176" t="s">
        <v>34</v>
      </c>
      <c r="W4" s="179"/>
      <c r="X4" s="105"/>
      <c r="Y4" s="105"/>
      <c r="Z4" s="105"/>
      <c r="AA4" s="105"/>
      <c r="AB4" s="105"/>
      <c r="AC4" s="105"/>
      <c r="AD4" s="180"/>
      <c r="AE4" s="105"/>
      <c r="AF4" s="105"/>
      <c r="AG4" s="121"/>
      <c r="AH4" s="110"/>
      <c r="AI4" s="110"/>
      <c r="AJ4" s="111"/>
      <c r="AK4" s="111"/>
      <c r="AL4" s="105"/>
      <c r="AM4" s="105"/>
      <c r="AN4" s="105"/>
      <c r="AO4" s="105"/>
    </row>
    <row r="5" spans="1:42" ht="21" customHeight="1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6"/>
      <c r="O5" s="105"/>
      <c r="P5" s="105"/>
      <c r="Q5" s="107"/>
      <c r="R5" s="105"/>
      <c r="S5" s="105"/>
      <c r="T5" s="107"/>
      <c r="U5" s="107"/>
      <c r="V5" s="108" t="s">
        <v>17</v>
      </c>
      <c r="W5" s="107"/>
      <c r="X5" s="105"/>
      <c r="Y5" s="105"/>
      <c r="Z5" s="105"/>
      <c r="AA5" s="105"/>
      <c r="AB5" s="105"/>
      <c r="AC5" s="105"/>
      <c r="AD5" s="105"/>
      <c r="AE5" s="105"/>
      <c r="AF5" s="106"/>
      <c r="AG5" s="109"/>
      <c r="AH5" s="110"/>
      <c r="AI5" s="110"/>
      <c r="AJ5" s="111"/>
      <c r="AK5" s="111"/>
      <c r="AL5" s="105"/>
      <c r="AM5" s="105"/>
      <c r="AN5" s="105"/>
      <c r="AO5" s="105"/>
      <c r="AP5" s="98"/>
    </row>
    <row r="6" spans="1:42" ht="21" customHeight="1" thickBot="1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  <c r="O6" s="105"/>
      <c r="P6" s="105"/>
      <c r="Q6" s="107"/>
      <c r="R6" s="105"/>
      <c r="S6" s="105"/>
      <c r="T6" s="107"/>
      <c r="U6" s="107"/>
      <c r="V6" s="107" t="s">
        <v>66</v>
      </c>
      <c r="W6" s="107"/>
      <c r="X6" s="105"/>
      <c r="Y6" s="105"/>
      <c r="Z6" s="105"/>
      <c r="AA6" s="105"/>
      <c r="AB6" s="105"/>
      <c r="AC6" s="105"/>
      <c r="AD6" s="105"/>
      <c r="AE6" s="105"/>
      <c r="AF6" s="106"/>
      <c r="AG6" s="109"/>
      <c r="AH6" s="110"/>
      <c r="AI6" s="110"/>
      <c r="AJ6" s="111"/>
      <c r="AK6" s="111"/>
      <c r="AL6" s="105"/>
      <c r="AM6" s="105"/>
      <c r="AN6" s="105"/>
      <c r="AO6" s="105"/>
      <c r="AP6" s="98"/>
    </row>
    <row r="7" spans="1:42" ht="19.5" customHeight="1" thickBot="1">
      <c r="A7" s="255" t="s">
        <v>57</v>
      </c>
      <c r="B7" s="256"/>
      <c r="C7" s="366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67"/>
      <c r="Q7" s="367"/>
      <c r="R7" s="367"/>
      <c r="S7" s="367"/>
      <c r="T7" s="367"/>
      <c r="U7" s="367"/>
      <c r="V7" s="367"/>
      <c r="W7" s="367"/>
      <c r="X7" s="367"/>
      <c r="Y7" s="367"/>
      <c r="Z7" s="367"/>
      <c r="AA7" s="367"/>
      <c r="AB7" s="367"/>
      <c r="AC7" s="367"/>
      <c r="AD7" s="368"/>
      <c r="AE7" s="360" t="s">
        <v>58</v>
      </c>
      <c r="AF7" s="361"/>
      <c r="AG7" s="361"/>
      <c r="AH7" s="361"/>
      <c r="AI7" s="361"/>
      <c r="AJ7" s="361"/>
      <c r="AK7" s="361"/>
      <c r="AL7" s="362"/>
      <c r="AM7" s="105"/>
      <c r="AN7" s="105"/>
      <c r="AO7" s="105"/>
    </row>
    <row r="8" spans="1:42" ht="15" customHeight="1">
      <c r="A8" s="358" t="s">
        <v>0</v>
      </c>
      <c r="B8" s="358" t="s">
        <v>1</v>
      </c>
      <c r="C8" s="324">
        <v>1</v>
      </c>
      <c r="D8" s="325"/>
      <c r="E8" s="326"/>
      <c r="F8" s="324">
        <v>2</v>
      </c>
      <c r="G8" s="325"/>
      <c r="H8" s="326"/>
      <c r="I8" s="324">
        <v>3</v>
      </c>
      <c r="J8" s="325"/>
      <c r="K8" s="326"/>
      <c r="L8" s="324">
        <v>4</v>
      </c>
      <c r="M8" s="325"/>
      <c r="N8" s="326"/>
      <c r="O8" s="324">
        <v>5</v>
      </c>
      <c r="P8" s="325"/>
      <c r="Q8" s="326"/>
      <c r="R8" s="324">
        <v>6</v>
      </c>
      <c r="S8" s="325"/>
      <c r="T8" s="326"/>
      <c r="U8" s="324">
        <v>7</v>
      </c>
      <c r="V8" s="325"/>
      <c r="W8" s="326"/>
      <c r="X8" s="324">
        <v>8</v>
      </c>
      <c r="Y8" s="325"/>
      <c r="Z8" s="326"/>
      <c r="AA8" s="324">
        <v>9</v>
      </c>
      <c r="AB8" s="325"/>
      <c r="AC8" s="326"/>
      <c r="AD8" s="363" t="s">
        <v>67</v>
      </c>
      <c r="AE8" s="363" t="s">
        <v>68</v>
      </c>
      <c r="AF8" s="363" t="s">
        <v>69</v>
      </c>
      <c r="AG8" s="374" t="s">
        <v>33</v>
      </c>
      <c r="AH8" s="370" t="s">
        <v>14</v>
      </c>
      <c r="AI8" s="371"/>
      <c r="AJ8" s="370" t="s">
        <v>3</v>
      </c>
      <c r="AK8" s="371"/>
      <c r="AL8" s="363" t="s">
        <v>2</v>
      </c>
      <c r="AM8" s="105"/>
      <c r="AN8" s="105"/>
      <c r="AO8" s="105"/>
    </row>
    <row r="9" spans="1:42" ht="15" customHeight="1">
      <c r="A9" s="369"/>
      <c r="B9" s="369"/>
      <c r="C9" s="327"/>
      <c r="D9" s="328"/>
      <c r="E9" s="329"/>
      <c r="F9" s="327"/>
      <c r="G9" s="328"/>
      <c r="H9" s="329"/>
      <c r="I9" s="327"/>
      <c r="J9" s="328"/>
      <c r="K9" s="329"/>
      <c r="L9" s="327"/>
      <c r="M9" s="328"/>
      <c r="N9" s="329"/>
      <c r="O9" s="327"/>
      <c r="P9" s="328"/>
      <c r="Q9" s="329"/>
      <c r="R9" s="327"/>
      <c r="S9" s="328"/>
      <c r="T9" s="329"/>
      <c r="U9" s="327"/>
      <c r="V9" s="328"/>
      <c r="W9" s="329"/>
      <c r="X9" s="327"/>
      <c r="Y9" s="328"/>
      <c r="Z9" s="329"/>
      <c r="AA9" s="327"/>
      <c r="AB9" s="328"/>
      <c r="AC9" s="329"/>
      <c r="AD9" s="364"/>
      <c r="AE9" s="364"/>
      <c r="AF9" s="364"/>
      <c r="AG9" s="375"/>
      <c r="AH9" s="372"/>
      <c r="AI9" s="373"/>
      <c r="AJ9" s="372"/>
      <c r="AK9" s="373"/>
      <c r="AL9" s="364"/>
      <c r="AM9" s="105"/>
      <c r="AN9" s="105"/>
      <c r="AO9" s="105"/>
    </row>
    <row r="10" spans="1:42" ht="26.25" customHeight="1" thickBot="1">
      <c r="A10" s="359"/>
      <c r="B10" s="359"/>
      <c r="C10" s="327"/>
      <c r="D10" s="328"/>
      <c r="E10" s="329"/>
      <c r="F10" s="327"/>
      <c r="G10" s="328"/>
      <c r="H10" s="329"/>
      <c r="I10" s="327"/>
      <c r="J10" s="328"/>
      <c r="K10" s="329"/>
      <c r="L10" s="327"/>
      <c r="M10" s="328"/>
      <c r="N10" s="329"/>
      <c r="O10" s="327"/>
      <c r="P10" s="328"/>
      <c r="Q10" s="329"/>
      <c r="R10" s="327"/>
      <c r="S10" s="328"/>
      <c r="T10" s="329"/>
      <c r="U10" s="327"/>
      <c r="V10" s="328"/>
      <c r="W10" s="329"/>
      <c r="X10" s="327"/>
      <c r="Y10" s="328"/>
      <c r="Z10" s="329"/>
      <c r="AA10" s="327"/>
      <c r="AB10" s="328"/>
      <c r="AC10" s="329"/>
      <c r="AD10" s="365"/>
      <c r="AE10" s="365"/>
      <c r="AF10" s="365"/>
      <c r="AG10" s="376"/>
      <c r="AH10" s="372"/>
      <c r="AI10" s="373"/>
      <c r="AJ10" s="372"/>
      <c r="AK10" s="373"/>
      <c r="AL10" s="365"/>
      <c r="AM10" s="105"/>
      <c r="AN10" s="105"/>
      <c r="AO10" s="105"/>
    </row>
    <row r="11" spans="1:42" s="104" customFormat="1" ht="18" customHeight="1">
      <c r="A11" s="385">
        <v>1</v>
      </c>
      <c r="B11" s="387" t="str">
        <f>Лист1!B11</f>
        <v>«Жайык»                                               г.Уральск</v>
      </c>
      <c r="C11" s="391"/>
      <c r="D11" s="112"/>
      <c r="E11" s="113"/>
      <c r="F11" s="114">
        <v>0</v>
      </c>
      <c r="G11" s="115" t="s">
        <v>52</v>
      </c>
      <c r="H11" s="115">
        <f>Лист2!I10</f>
        <v>0</v>
      </c>
      <c r="I11" s="114">
        <f>Лист2!J10</f>
        <v>0</v>
      </c>
      <c r="J11" s="115" t="s">
        <v>52</v>
      </c>
      <c r="K11" s="116">
        <f>Лист2!L10</f>
        <v>0</v>
      </c>
      <c r="L11" s="114">
        <f>Лист2!M10</f>
        <v>0</v>
      </c>
      <c r="M11" s="115" t="s">
        <v>52</v>
      </c>
      <c r="N11" s="116">
        <f>Лист2!O10</f>
        <v>0</v>
      </c>
      <c r="O11" s="115">
        <f>Лист2!P10</f>
        <v>2</v>
      </c>
      <c r="P11" s="115" t="s">
        <v>52</v>
      </c>
      <c r="Q11" s="115">
        <f>Лист2!R10</f>
        <v>3</v>
      </c>
      <c r="R11" s="114">
        <f>Лист2!S10</f>
        <v>1</v>
      </c>
      <c r="S11" s="115" t="s">
        <v>52</v>
      </c>
      <c r="T11" s="116">
        <f>Лист2!U10</f>
        <v>3</v>
      </c>
      <c r="U11" s="114">
        <v>0</v>
      </c>
      <c r="V11" s="115" t="s">
        <v>52</v>
      </c>
      <c r="W11" s="116">
        <f>Лист2!X10</f>
        <v>0</v>
      </c>
      <c r="X11" s="114">
        <f>Лист2!Y10</f>
        <v>3</v>
      </c>
      <c r="Y11" s="115" t="s">
        <v>52</v>
      </c>
      <c r="Z11" s="116">
        <f>Лист2!AA10</f>
        <v>0</v>
      </c>
      <c r="AA11" s="114">
        <f>Лист2!AB10</f>
        <v>3</v>
      </c>
      <c r="AB11" s="115" t="s">
        <v>52</v>
      </c>
      <c r="AC11" s="116">
        <f>Лист2!AD10</f>
        <v>0</v>
      </c>
      <c r="AD11" s="389">
        <v>47</v>
      </c>
      <c r="AE11" s="351">
        <f>Лист2!AE10</f>
        <v>10</v>
      </c>
      <c r="AF11" s="379">
        <f>AD11+AE11</f>
        <v>57</v>
      </c>
      <c r="AG11" s="346">
        <f>Лист3!T10</f>
        <v>20</v>
      </c>
      <c r="AH11" s="117">
        <f>Лист3!R8</f>
        <v>65</v>
      </c>
      <c r="AI11" s="118">
        <f>Лист3!R9</f>
        <v>24</v>
      </c>
      <c r="AJ11" s="119">
        <f>Лист3!S8</f>
        <v>2037</v>
      </c>
      <c r="AK11" s="120">
        <f>Лист3!S9</f>
        <v>1734</v>
      </c>
      <c r="AL11" s="334" t="s">
        <v>75</v>
      </c>
      <c r="AM11" s="121"/>
      <c r="AN11" s="121"/>
      <c r="AO11" s="121"/>
    </row>
    <row r="12" spans="1:42" s="104" customFormat="1" ht="18" customHeight="1" thickBot="1">
      <c r="A12" s="386"/>
      <c r="B12" s="388"/>
      <c r="C12" s="392"/>
      <c r="D12" s="122"/>
      <c r="E12" s="123"/>
      <c r="F12" s="124"/>
      <c r="G12" s="125">
        <v>0</v>
      </c>
      <c r="H12" s="124"/>
      <c r="I12" s="126"/>
      <c r="J12" s="125">
        <f>Лист2!K11</f>
        <v>0</v>
      </c>
      <c r="K12" s="127"/>
      <c r="L12" s="126"/>
      <c r="M12" s="125">
        <f>Лист2!N11</f>
        <v>0</v>
      </c>
      <c r="N12" s="127"/>
      <c r="O12" s="124"/>
      <c r="P12" s="125">
        <f>Лист2!Q11</f>
        <v>1</v>
      </c>
      <c r="Q12" s="124"/>
      <c r="R12" s="126"/>
      <c r="S12" s="125">
        <f>Лист2!T11</f>
        <v>0</v>
      </c>
      <c r="T12" s="127"/>
      <c r="U12" s="126"/>
      <c r="V12" s="125">
        <v>0</v>
      </c>
      <c r="W12" s="127"/>
      <c r="X12" s="126"/>
      <c r="Y12" s="125">
        <f>Лист2!Z11</f>
        <v>3</v>
      </c>
      <c r="Z12" s="127"/>
      <c r="AA12" s="126"/>
      <c r="AB12" s="125">
        <f>Лист2!AC11</f>
        <v>3</v>
      </c>
      <c r="AC12" s="127"/>
      <c r="AD12" s="390"/>
      <c r="AE12" s="352"/>
      <c r="AF12" s="380"/>
      <c r="AG12" s="347"/>
      <c r="AH12" s="377">
        <f>AH11/AI11</f>
        <v>2.7083333333333335</v>
      </c>
      <c r="AI12" s="378"/>
      <c r="AJ12" s="322">
        <f>AJ11/AK11</f>
        <v>1.1747404844290656</v>
      </c>
      <c r="AK12" s="323"/>
      <c r="AL12" s="335"/>
      <c r="AM12" s="121"/>
      <c r="AN12" s="121"/>
      <c r="AO12" s="121"/>
    </row>
    <row r="13" spans="1:42" ht="18" customHeight="1">
      <c r="A13" s="358">
        <v>2</v>
      </c>
      <c r="B13" s="353" t="str">
        <f>Лист1!B13</f>
        <v>«Кайсар»                                              г.Кызылорда</v>
      </c>
      <c r="C13" s="128">
        <f>Лист2!D12</f>
        <v>0</v>
      </c>
      <c r="D13" s="129" t="s">
        <v>52</v>
      </c>
      <c r="E13" s="130">
        <f>Лист2!F12</f>
        <v>0</v>
      </c>
      <c r="F13" s="355"/>
      <c r="G13" s="131"/>
      <c r="H13" s="131"/>
      <c r="I13" s="128">
        <f>Лист2!J12</f>
        <v>0</v>
      </c>
      <c r="J13" s="129" t="s">
        <v>52</v>
      </c>
      <c r="K13" s="130">
        <f>Лист2!L12</f>
        <v>0</v>
      </c>
      <c r="L13" s="129">
        <f>Лист2!M12</f>
        <v>3</v>
      </c>
      <c r="M13" s="129" t="s">
        <v>52</v>
      </c>
      <c r="N13" s="129">
        <f>Лист2!O12</f>
        <v>2</v>
      </c>
      <c r="O13" s="128">
        <f>Лист2!P12</f>
        <v>0</v>
      </c>
      <c r="P13" s="129" t="s">
        <v>52</v>
      </c>
      <c r="Q13" s="130">
        <f>Лист2!R12</f>
        <v>3</v>
      </c>
      <c r="R13" s="129">
        <f>Лист2!S12</f>
        <v>0</v>
      </c>
      <c r="S13" s="129" t="s">
        <v>52</v>
      </c>
      <c r="T13" s="129">
        <f>Лист2!U12</f>
        <v>3</v>
      </c>
      <c r="U13" s="128">
        <f>Лист2!V12</f>
        <v>0</v>
      </c>
      <c r="V13" s="129" t="s">
        <v>52</v>
      </c>
      <c r="W13" s="130">
        <f>Лист2!X12</f>
        <v>0</v>
      </c>
      <c r="X13" s="128">
        <f>Лист2!Y12</f>
        <v>3</v>
      </c>
      <c r="Y13" s="129" t="s">
        <v>52</v>
      </c>
      <c r="Z13" s="130">
        <f>Лист2!AA12</f>
        <v>0</v>
      </c>
      <c r="AA13" s="128">
        <f>Лист2!AB12</f>
        <v>0</v>
      </c>
      <c r="AB13" s="129" t="s">
        <v>52</v>
      </c>
      <c r="AC13" s="130">
        <f>Лист2!AD12</f>
        <v>0</v>
      </c>
      <c r="AD13" s="356">
        <v>31</v>
      </c>
      <c r="AE13" s="383">
        <f>Лист2!AE12</f>
        <v>5</v>
      </c>
      <c r="AF13" s="393">
        <f>AD13+AE13</f>
        <v>36</v>
      </c>
      <c r="AG13" s="346">
        <f>Лист3!T13</f>
        <v>13</v>
      </c>
      <c r="AH13" s="132">
        <f>Лист3!R11</f>
        <v>45</v>
      </c>
      <c r="AI13" s="133" t="s">
        <v>53</v>
      </c>
      <c r="AJ13" s="134">
        <f>Лист3!S11</f>
        <v>1845</v>
      </c>
      <c r="AK13" s="135">
        <f>Лист3!S12</f>
        <v>1801</v>
      </c>
      <c r="AL13" s="332" t="s">
        <v>78</v>
      </c>
      <c r="AM13" s="105"/>
      <c r="AN13" s="105"/>
      <c r="AO13" s="105"/>
    </row>
    <row r="14" spans="1:42" ht="18" customHeight="1" thickBot="1">
      <c r="A14" s="359"/>
      <c r="B14" s="354"/>
      <c r="C14" s="136"/>
      <c r="D14" s="137">
        <f>Лист2!E13</f>
        <v>0</v>
      </c>
      <c r="E14" s="138"/>
      <c r="F14" s="355"/>
      <c r="G14" s="131"/>
      <c r="H14" s="131"/>
      <c r="I14" s="139"/>
      <c r="J14" s="140">
        <f>Лист2!K13</f>
        <v>0</v>
      </c>
      <c r="K14" s="141"/>
      <c r="L14" s="142"/>
      <c r="M14" s="140">
        <f>Лист2!N13</f>
        <v>2</v>
      </c>
      <c r="N14" s="142"/>
      <c r="O14" s="139"/>
      <c r="P14" s="140">
        <f>Лист2!Q13</f>
        <v>0</v>
      </c>
      <c r="Q14" s="141"/>
      <c r="R14" s="142"/>
      <c r="S14" s="140">
        <f>Лист2!T13</f>
        <v>0</v>
      </c>
      <c r="T14" s="142"/>
      <c r="U14" s="139"/>
      <c r="V14" s="140">
        <f>Лист2!W13</f>
        <v>0</v>
      </c>
      <c r="W14" s="141"/>
      <c r="X14" s="139"/>
      <c r="Y14" s="140">
        <f>Лист2!Z13</f>
        <v>3</v>
      </c>
      <c r="Z14" s="141"/>
      <c r="AA14" s="139"/>
      <c r="AB14" s="140">
        <f>Лист2!AC13</f>
        <v>0</v>
      </c>
      <c r="AC14" s="141"/>
      <c r="AD14" s="357"/>
      <c r="AE14" s="384"/>
      <c r="AF14" s="394"/>
      <c r="AG14" s="347"/>
      <c r="AH14" s="381">
        <f>AH13/AI13</f>
        <v>2.3684210526315788</v>
      </c>
      <c r="AI14" s="382"/>
      <c r="AJ14" s="330">
        <f>AJ13/AK13</f>
        <v>1.0244308717379234</v>
      </c>
      <c r="AK14" s="331"/>
      <c r="AL14" s="333"/>
      <c r="AM14" s="105"/>
      <c r="AN14" s="105"/>
      <c r="AO14" s="105"/>
    </row>
    <row r="15" spans="1:42" ht="18" customHeight="1">
      <c r="A15" s="358">
        <v>3</v>
      </c>
      <c r="B15" s="353" t="str">
        <f>Лист1!B15</f>
        <v>«Туран Динамо»                      г.Туркестан</v>
      </c>
      <c r="C15" s="128">
        <f>Лист2!D14</f>
        <v>0</v>
      </c>
      <c r="D15" s="129" t="s">
        <v>52</v>
      </c>
      <c r="E15" s="130">
        <f>Лист2!F14</f>
        <v>0</v>
      </c>
      <c r="F15" s="129">
        <f>Лист2!G14</f>
        <v>0</v>
      </c>
      <c r="G15" s="129" t="s">
        <v>52</v>
      </c>
      <c r="H15" s="130">
        <f>Лист2!I14</f>
        <v>0</v>
      </c>
      <c r="I15" s="349"/>
      <c r="J15" s="131"/>
      <c r="K15" s="143"/>
      <c r="L15" s="144">
        <f>Лист2!M14</f>
        <v>1</v>
      </c>
      <c r="M15" s="145" t="s">
        <v>52</v>
      </c>
      <c r="N15" s="145">
        <f>Лист2!O14</f>
        <v>3</v>
      </c>
      <c r="O15" s="144">
        <f>Лист2!P14</f>
        <v>3</v>
      </c>
      <c r="P15" s="145" t="s">
        <v>52</v>
      </c>
      <c r="Q15" s="146">
        <f>Лист2!R14</f>
        <v>1</v>
      </c>
      <c r="R15" s="145">
        <f>Лист2!S14</f>
        <v>2</v>
      </c>
      <c r="S15" s="145" t="s">
        <v>52</v>
      </c>
      <c r="T15" s="145">
        <f>Лист2!U14</f>
        <v>3</v>
      </c>
      <c r="U15" s="144">
        <f>Лист2!V14</f>
        <v>3</v>
      </c>
      <c r="V15" s="145" t="s">
        <v>52</v>
      </c>
      <c r="W15" s="146">
        <f>Лист2!X14</f>
        <v>1</v>
      </c>
      <c r="X15" s="144">
        <f>Лист2!Y14</f>
        <v>0</v>
      </c>
      <c r="Y15" s="145" t="s">
        <v>52</v>
      </c>
      <c r="Z15" s="146">
        <f>Лист2!AA14</f>
        <v>0</v>
      </c>
      <c r="AA15" s="144">
        <f>Лист2!AB14</f>
        <v>0</v>
      </c>
      <c r="AB15" s="145" t="s">
        <v>52</v>
      </c>
      <c r="AC15" s="146">
        <f>Лист2!AD14</f>
        <v>0</v>
      </c>
      <c r="AD15" s="356">
        <v>37</v>
      </c>
      <c r="AE15" s="351">
        <f>Лист2!AE14</f>
        <v>7</v>
      </c>
      <c r="AF15" s="345">
        <f>AD15+AE15</f>
        <v>44</v>
      </c>
      <c r="AG15" s="346">
        <f>Лист3!T16</f>
        <v>14</v>
      </c>
      <c r="AH15" s="132">
        <f>Лист3!R14</f>
        <v>56</v>
      </c>
      <c r="AI15" s="133">
        <f>Лист3!R15</f>
        <v>38</v>
      </c>
      <c r="AJ15" s="147">
        <f>Лист3!S14</f>
        <v>2109</v>
      </c>
      <c r="AK15" s="135">
        <f>Лист3!S15</f>
        <v>1993</v>
      </c>
      <c r="AL15" s="332" t="s">
        <v>77</v>
      </c>
      <c r="AM15" s="105"/>
      <c r="AN15" s="105"/>
      <c r="AO15" s="105"/>
    </row>
    <row r="16" spans="1:42" ht="18" customHeight="1" thickBot="1">
      <c r="A16" s="359"/>
      <c r="B16" s="354"/>
      <c r="C16" s="139"/>
      <c r="D16" s="140">
        <f>Лист2!E15</f>
        <v>0</v>
      </c>
      <c r="E16" s="141"/>
      <c r="F16" s="142"/>
      <c r="G16" s="140">
        <f>Лист2!H15</f>
        <v>0</v>
      </c>
      <c r="H16" s="142"/>
      <c r="I16" s="350"/>
      <c r="J16" s="148"/>
      <c r="K16" s="149"/>
      <c r="L16" s="150"/>
      <c r="M16" s="145">
        <f>Лист2!N15</f>
        <v>0</v>
      </c>
      <c r="N16" s="151"/>
      <c r="O16" s="136"/>
      <c r="P16" s="137">
        <f>Лист2!Q15</f>
        <v>3</v>
      </c>
      <c r="Q16" s="138"/>
      <c r="R16" s="152"/>
      <c r="S16" s="137">
        <f>Лист2!T15</f>
        <v>1</v>
      </c>
      <c r="T16" s="152"/>
      <c r="U16" s="136"/>
      <c r="V16" s="137">
        <f>Лист2!W15</f>
        <v>3</v>
      </c>
      <c r="W16" s="138"/>
      <c r="X16" s="136"/>
      <c r="Y16" s="137">
        <f>Лист2!Z15</f>
        <v>0</v>
      </c>
      <c r="Z16" s="138"/>
      <c r="AA16" s="136"/>
      <c r="AB16" s="137">
        <f>Лист2!AC15</f>
        <v>0</v>
      </c>
      <c r="AC16" s="138"/>
      <c r="AD16" s="357"/>
      <c r="AE16" s="352"/>
      <c r="AF16" s="345"/>
      <c r="AG16" s="347"/>
      <c r="AH16" s="341">
        <f>AH15/AI15</f>
        <v>1.4736842105263157</v>
      </c>
      <c r="AI16" s="342"/>
      <c r="AJ16" s="340">
        <f>AJ15/AK15</f>
        <v>1.0582037129954842</v>
      </c>
      <c r="AK16" s="331"/>
      <c r="AL16" s="333"/>
      <c r="AM16" s="105"/>
      <c r="AN16" s="105"/>
      <c r="AO16" s="105"/>
    </row>
    <row r="17" spans="1:41" ht="18" customHeight="1">
      <c r="A17" s="358">
        <v>4</v>
      </c>
      <c r="B17" s="353" t="str">
        <f>Лист1!B17</f>
        <v>«Жетісу-Жастар»                             Алматинская область</v>
      </c>
      <c r="C17" s="128">
        <f>Лист2!D16</f>
        <v>0</v>
      </c>
      <c r="D17" s="129" t="s">
        <v>52</v>
      </c>
      <c r="E17" s="130">
        <f>Лист2!F16</f>
        <v>0</v>
      </c>
      <c r="F17" s="129">
        <f>Лист2!G16</f>
        <v>2</v>
      </c>
      <c r="G17" s="129" t="s">
        <v>52</v>
      </c>
      <c r="H17" s="129">
        <f>Лист2!I16</f>
        <v>3</v>
      </c>
      <c r="I17" s="128">
        <f>Лист2!J16</f>
        <v>3</v>
      </c>
      <c r="J17" s="129" t="s">
        <v>52</v>
      </c>
      <c r="K17" s="130">
        <f>Лист2!L16</f>
        <v>1</v>
      </c>
      <c r="L17" s="355"/>
      <c r="M17" s="131"/>
      <c r="N17" s="131"/>
      <c r="O17" s="128">
        <f>Лист2!P16</f>
        <v>3</v>
      </c>
      <c r="P17" s="129" t="s">
        <v>52</v>
      </c>
      <c r="Q17" s="130">
        <f>Лист2!R16</f>
        <v>1</v>
      </c>
      <c r="R17" s="129">
        <f>Лист2!S16</f>
        <v>3</v>
      </c>
      <c r="S17" s="129" t="s">
        <v>52</v>
      </c>
      <c r="T17" s="129">
        <f>Лист2!U16</f>
        <v>0</v>
      </c>
      <c r="U17" s="128">
        <f>Лист2!V16</f>
        <v>0</v>
      </c>
      <c r="V17" s="129" t="s">
        <v>52</v>
      </c>
      <c r="W17" s="130">
        <f>Лист2!X16</f>
        <v>0</v>
      </c>
      <c r="X17" s="128">
        <f>Лист2!Y16</f>
        <v>0</v>
      </c>
      <c r="Y17" s="129" t="s">
        <v>52</v>
      </c>
      <c r="Z17" s="130">
        <f>Лист2!AA16</f>
        <v>0</v>
      </c>
      <c r="AA17" s="128">
        <f>Лист2!AB16</f>
        <v>0</v>
      </c>
      <c r="AB17" s="129" t="s">
        <v>52</v>
      </c>
      <c r="AC17" s="130">
        <f>Лист2!AD16</f>
        <v>0</v>
      </c>
      <c r="AD17" s="356">
        <v>37</v>
      </c>
      <c r="AE17" s="383">
        <f>Лист2!AE16</f>
        <v>10</v>
      </c>
      <c r="AF17" s="343">
        <f>AD17+AE17</f>
        <v>47</v>
      </c>
      <c r="AG17" s="346">
        <f>Лист3!T19</f>
        <v>14</v>
      </c>
      <c r="AH17" s="132">
        <f>Лист3!R17</f>
        <v>54</v>
      </c>
      <c r="AI17" s="133">
        <f>Лист3!R18</f>
        <v>37</v>
      </c>
      <c r="AJ17" s="147">
        <f>Лист3!S17</f>
        <v>2099</v>
      </c>
      <c r="AK17" s="135">
        <f>Лист3!S18</f>
        <v>1853</v>
      </c>
      <c r="AL17" s="332" t="s">
        <v>81</v>
      </c>
      <c r="AM17" s="105"/>
      <c r="AN17" s="105"/>
      <c r="AO17" s="105"/>
    </row>
    <row r="18" spans="1:41" ht="18" customHeight="1" thickBot="1">
      <c r="A18" s="359"/>
      <c r="B18" s="354"/>
      <c r="C18" s="136"/>
      <c r="D18" s="137">
        <f>Лист2!E17</f>
        <v>0</v>
      </c>
      <c r="E18" s="138"/>
      <c r="F18" s="152"/>
      <c r="G18" s="153">
        <f>Лист2!H17</f>
        <v>1</v>
      </c>
      <c r="H18" s="152"/>
      <c r="I18" s="136"/>
      <c r="J18" s="137">
        <f>Лист2!K17</f>
        <v>3</v>
      </c>
      <c r="K18" s="138"/>
      <c r="L18" s="355"/>
      <c r="M18" s="131"/>
      <c r="N18" s="131"/>
      <c r="O18" s="139"/>
      <c r="P18" s="140">
        <f>Лист2!Q17</f>
        <v>3</v>
      </c>
      <c r="Q18" s="141"/>
      <c r="R18" s="142"/>
      <c r="S18" s="140">
        <f>Лист2!T17</f>
        <v>3</v>
      </c>
      <c r="T18" s="142"/>
      <c r="U18" s="139"/>
      <c r="V18" s="140">
        <f>Лист2!W17</f>
        <v>0</v>
      </c>
      <c r="W18" s="141"/>
      <c r="X18" s="139"/>
      <c r="Y18" s="140">
        <f>Лист2!Z17</f>
        <v>0</v>
      </c>
      <c r="Z18" s="141"/>
      <c r="AA18" s="139"/>
      <c r="AB18" s="140">
        <f>Лист2!AC17</f>
        <v>0</v>
      </c>
      <c r="AC18" s="141"/>
      <c r="AD18" s="357"/>
      <c r="AE18" s="384"/>
      <c r="AF18" s="344"/>
      <c r="AG18" s="347"/>
      <c r="AH18" s="341">
        <f>AH17/AI17</f>
        <v>1.4594594594594594</v>
      </c>
      <c r="AI18" s="342"/>
      <c r="AJ18" s="340">
        <f>AJ17/AK17</f>
        <v>1.1327576902320562</v>
      </c>
      <c r="AK18" s="331"/>
      <c r="AL18" s="339"/>
      <c r="AM18" s="105"/>
      <c r="AN18" s="105"/>
      <c r="AO18" s="105"/>
    </row>
    <row r="19" spans="1:41" ht="18" customHeight="1">
      <c r="A19" s="358">
        <v>5</v>
      </c>
      <c r="B19" s="353" t="str">
        <f>Лист1!B19</f>
        <v>«Динамо-Казыгурт»                                  г.Шымкент</v>
      </c>
      <c r="C19" s="128">
        <f>Лист2!D18</f>
        <v>3</v>
      </c>
      <c r="D19" s="129" t="s">
        <v>52</v>
      </c>
      <c r="E19" s="130">
        <f>Лист2!F18</f>
        <v>2</v>
      </c>
      <c r="F19" s="129">
        <f>Лист2!G18</f>
        <v>3</v>
      </c>
      <c r="G19" s="129" t="s">
        <v>52</v>
      </c>
      <c r="H19" s="129">
        <f>Лист2!I18</f>
        <v>0</v>
      </c>
      <c r="I19" s="128">
        <f>Лист2!J18</f>
        <v>1</v>
      </c>
      <c r="J19" s="129" t="s">
        <v>52</v>
      </c>
      <c r="K19" s="130">
        <f>Лист2!L18</f>
        <v>3</v>
      </c>
      <c r="L19" s="129">
        <f>Лист2!M18</f>
        <v>1</v>
      </c>
      <c r="M19" s="129" t="s">
        <v>52</v>
      </c>
      <c r="N19" s="130">
        <f>Лист2!O18</f>
        <v>3</v>
      </c>
      <c r="O19" s="349"/>
      <c r="P19" s="131"/>
      <c r="Q19" s="143"/>
      <c r="R19" s="144">
        <f>Лист2!S18</f>
        <v>0</v>
      </c>
      <c r="S19" s="145" t="s">
        <v>52</v>
      </c>
      <c r="T19" s="145">
        <f>Лист2!U18</f>
        <v>0</v>
      </c>
      <c r="U19" s="144">
        <f>Лист2!V18</f>
        <v>0</v>
      </c>
      <c r="V19" s="145" t="s">
        <v>52</v>
      </c>
      <c r="W19" s="146">
        <f>Лист2!X18</f>
        <v>0</v>
      </c>
      <c r="X19" s="144">
        <f>Лист2!Y18</f>
        <v>0</v>
      </c>
      <c r="Y19" s="145" t="s">
        <v>52</v>
      </c>
      <c r="Z19" s="146">
        <f>Лист2!AA18</f>
        <v>0</v>
      </c>
      <c r="AA19" s="144">
        <f>Лист2!AB18</f>
        <v>0</v>
      </c>
      <c r="AB19" s="145" t="str">
        <f>Лист2!AC18</f>
        <v>:</v>
      </c>
      <c r="AC19" s="146">
        <f>Лист2!AD18</f>
        <v>0</v>
      </c>
      <c r="AD19" s="356">
        <v>46</v>
      </c>
      <c r="AE19" s="351">
        <f>Лист2!AE18</f>
        <v>5</v>
      </c>
      <c r="AF19" s="345">
        <f>AD19+AE19</f>
        <v>51</v>
      </c>
      <c r="AG19" s="348" t="s">
        <v>72</v>
      </c>
      <c r="AH19" s="132">
        <f>Лист3!R20</f>
        <v>58</v>
      </c>
      <c r="AI19" s="133">
        <f>Лист3!R21</f>
        <v>30</v>
      </c>
      <c r="AJ19" s="154">
        <f>Лист3!S20</f>
        <v>2029</v>
      </c>
      <c r="AK19" s="155">
        <f>Лист3!S21</f>
        <v>1766</v>
      </c>
      <c r="AL19" s="336" t="s">
        <v>76</v>
      </c>
      <c r="AM19" s="105"/>
      <c r="AN19" s="105"/>
      <c r="AO19" s="105"/>
    </row>
    <row r="20" spans="1:41" ht="18" customHeight="1" thickBot="1">
      <c r="A20" s="359"/>
      <c r="B20" s="354"/>
      <c r="C20" s="139"/>
      <c r="D20" s="140">
        <f>Лист2!E19</f>
        <v>2</v>
      </c>
      <c r="E20" s="141"/>
      <c r="F20" s="142"/>
      <c r="G20" s="140">
        <f>Лист2!H19</f>
        <v>3</v>
      </c>
      <c r="H20" s="142"/>
      <c r="I20" s="139"/>
      <c r="J20" s="140">
        <f>Лист2!K19</f>
        <v>0</v>
      </c>
      <c r="K20" s="141"/>
      <c r="L20" s="142"/>
      <c r="M20" s="140">
        <f>Лист2!N19</f>
        <v>0</v>
      </c>
      <c r="N20" s="142"/>
      <c r="O20" s="350"/>
      <c r="P20" s="148"/>
      <c r="Q20" s="149"/>
      <c r="R20" s="150"/>
      <c r="S20" s="145">
        <f>Лист2!T19</f>
        <v>0</v>
      </c>
      <c r="T20" s="151"/>
      <c r="U20" s="136"/>
      <c r="V20" s="137">
        <f>Лист2!W19</f>
        <v>0</v>
      </c>
      <c r="W20" s="138"/>
      <c r="X20" s="136"/>
      <c r="Y20" s="137">
        <f>Лист2!Z19</f>
        <v>0</v>
      </c>
      <c r="Z20" s="138"/>
      <c r="AA20" s="136"/>
      <c r="AB20" s="137">
        <f>Лист2!AC19</f>
        <v>0</v>
      </c>
      <c r="AC20" s="138"/>
      <c r="AD20" s="357"/>
      <c r="AE20" s="352"/>
      <c r="AF20" s="345"/>
      <c r="AG20" s="347"/>
      <c r="AH20" s="341">
        <f>AH19/AI19</f>
        <v>1.9333333333333333</v>
      </c>
      <c r="AI20" s="342"/>
      <c r="AJ20" s="337">
        <f>AJ19/AK19</f>
        <v>1.1489241223103057</v>
      </c>
      <c r="AK20" s="338"/>
      <c r="AL20" s="333"/>
      <c r="AM20" s="105"/>
      <c r="AN20" s="105"/>
      <c r="AO20" s="105"/>
    </row>
    <row r="21" spans="1:41" ht="18" customHeight="1">
      <c r="A21" s="358">
        <v>6</v>
      </c>
      <c r="B21" s="353" t="str">
        <f>Лист1!B21</f>
        <v>«Актобе»                                                    г.Актобе</v>
      </c>
      <c r="C21" s="128">
        <f>Лист2!D20</f>
        <v>3</v>
      </c>
      <c r="D21" s="129" t="str">
        <f>Лист2!E20</f>
        <v>:</v>
      </c>
      <c r="E21" s="130">
        <f>Лист2!F20</f>
        <v>1</v>
      </c>
      <c r="F21" s="129">
        <f>Лист2!G20</f>
        <v>3</v>
      </c>
      <c r="G21" s="129" t="s">
        <v>52</v>
      </c>
      <c r="H21" s="129">
        <f>Лист2!I20</f>
        <v>0</v>
      </c>
      <c r="I21" s="128">
        <f>Лист2!J20</f>
        <v>3</v>
      </c>
      <c r="J21" s="129" t="s">
        <v>52</v>
      </c>
      <c r="K21" s="130">
        <f>Лист2!L20</f>
        <v>2</v>
      </c>
      <c r="L21" s="129">
        <f>Лист2!M20</f>
        <v>0</v>
      </c>
      <c r="M21" s="129" t="s">
        <v>52</v>
      </c>
      <c r="N21" s="129">
        <f>Лист2!O20</f>
        <v>3</v>
      </c>
      <c r="O21" s="128">
        <f>Лист2!P20</f>
        <v>0</v>
      </c>
      <c r="P21" s="129" t="s">
        <v>52</v>
      </c>
      <c r="Q21" s="130">
        <f>Лист2!R20</f>
        <v>0</v>
      </c>
      <c r="R21" s="131"/>
      <c r="S21" s="131"/>
      <c r="T21" s="131"/>
      <c r="U21" s="128">
        <f>Лист2!V20</f>
        <v>0</v>
      </c>
      <c r="V21" s="129" t="s">
        <v>52</v>
      </c>
      <c r="W21" s="130">
        <f>Лист2!X20</f>
        <v>0</v>
      </c>
      <c r="X21" s="128">
        <f>Лист2!Y20</f>
        <v>0</v>
      </c>
      <c r="Y21" s="129" t="str">
        <f>Лист2!Z20</f>
        <v>:</v>
      </c>
      <c r="Z21" s="130">
        <f>Лист2!AA20</f>
        <v>0</v>
      </c>
      <c r="AA21" s="128">
        <f>Лист2!AB20</f>
        <v>3</v>
      </c>
      <c r="AB21" s="129" t="str">
        <f>Лист2!AC20</f>
        <v>:</v>
      </c>
      <c r="AC21" s="130">
        <f>Лист2!AD20</f>
        <v>0</v>
      </c>
      <c r="AD21" s="356">
        <v>48</v>
      </c>
      <c r="AE21" s="383">
        <f>Лист2!AE20</f>
        <v>11</v>
      </c>
      <c r="AF21" s="343">
        <f>AD21+AE21</f>
        <v>59</v>
      </c>
      <c r="AG21" s="348">
        <f>Лист3!T25</f>
        <v>21</v>
      </c>
      <c r="AH21" s="132">
        <f>Лист3!R23</f>
        <v>66</v>
      </c>
      <c r="AI21" s="133">
        <f>Лист3!R24</f>
        <v>23</v>
      </c>
      <c r="AJ21" s="156">
        <f>Лист3!S23</f>
        <v>2095</v>
      </c>
      <c r="AK21" s="157">
        <f>Лист3!S24</f>
        <v>1683</v>
      </c>
      <c r="AL21" s="332" t="s">
        <v>73</v>
      </c>
      <c r="AM21" s="105"/>
      <c r="AN21" s="105"/>
      <c r="AO21" s="105"/>
    </row>
    <row r="22" spans="1:41" ht="18" customHeight="1" thickBot="1">
      <c r="A22" s="359"/>
      <c r="B22" s="354"/>
      <c r="C22" s="136"/>
      <c r="D22" s="137">
        <f>Лист2!E21</f>
        <v>3</v>
      </c>
      <c r="E22" s="138"/>
      <c r="F22" s="152"/>
      <c r="G22" s="153">
        <f>Лист2!H21</f>
        <v>3</v>
      </c>
      <c r="H22" s="152"/>
      <c r="I22" s="136"/>
      <c r="J22" s="137">
        <f>Лист2!K21</f>
        <v>2</v>
      </c>
      <c r="K22" s="138"/>
      <c r="L22" s="152"/>
      <c r="M22" s="153">
        <f>Лист2!N21</f>
        <v>0</v>
      </c>
      <c r="N22" s="152"/>
      <c r="O22" s="136"/>
      <c r="P22" s="137">
        <f>Лист2!Q21</f>
        <v>0</v>
      </c>
      <c r="Q22" s="138"/>
      <c r="R22" s="131"/>
      <c r="S22" s="131"/>
      <c r="T22" s="131"/>
      <c r="U22" s="139"/>
      <c r="V22" s="140">
        <f>Лист2!W21</f>
        <v>0</v>
      </c>
      <c r="W22" s="141"/>
      <c r="X22" s="139"/>
      <c r="Y22" s="140">
        <f>Лист2!Z21</f>
        <v>0</v>
      </c>
      <c r="Z22" s="141"/>
      <c r="AA22" s="139"/>
      <c r="AB22" s="140">
        <f>Лист2!AC21</f>
        <v>3</v>
      </c>
      <c r="AC22" s="141"/>
      <c r="AD22" s="357"/>
      <c r="AE22" s="384"/>
      <c r="AF22" s="344"/>
      <c r="AG22" s="347"/>
      <c r="AH22" s="341">
        <f>AH21/AI21</f>
        <v>2.8695652173913042</v>
      </c>
      <c r="AI22" s="342"/>
      <c r="AJ22" s="337">
        <f>AJ21/AK21</f>
        <v>1.2448009506833035</v>
      </c>
      <c r="AK22" s="338"/>
      <c r="AL22" s="333"/>
      <c r="AM22" s="105"/>
      <c r="AN22" s="105"/>
      <c r="AO22" s="105"/>
    </row>
    <row r="23" spans="1:41" ht="18" customHeight="1">
      <c r="A23" s="358">
        <v>7</v>
      </c>
      <c r="B23" s="353" t="str">
        <f>Лист1!B23</f>
        <v xml:space="preserve">    «Каз НАУ» г.Алматы</v>
      </c>
      <c r="C23" s="128">
        <v>0</v>
      </c>
      <c r="D23" s="129" t="s">
        <v>52</v>
      </c>
      <c r="E23" s="130">
        <v>0</v>
      </c>
      <c r="F23" s="129">
        <f>Лист2!G22</f>
        <v>0</v>
      </c>
      <c r="G23" s="129" t="s">
        <v>52</v>
      </c>
      <c r="H23" s="129">
        <f>Лист2!I22</f>
        <v>0</v>
      </c>
      <c r="I23" s="128">
        <f>Лист2!J22</f>
        <v>1</v>
      </c>
      <c r="J23" s="129" t="s">
        <v>52</v>
      </c>
      <c r="K23" s="130">
        <f>Лист2!L22</f>
        <v>3</v>
      </c>
      <c r="L23" s="129">
        <f>Лист2!M22</f>
        <v>0</v>
      </c>
      <c r="M23" s="129" t="s">
        <v>52</v>
      </c>
      <c r="N23" s="129">
        <f>Лист2!O22</f>
        <v>0</v>
      </c>
      <c r="O23" s="128">
        <f>Лист2!P22</f>
        <v>0</v>
      </c>
      <c r="P23" s="129" t="s">
        <v>52</v>
      </c>
      <c r="Q23" s="130">
        <f>Лист2!R22</f>
        <v>0</v>
      </c>
      <c r="R23" s="129">
        <f>Лист2!S22</f>
        <v>0</v>
      </c>
      <c r="S23" s="129" t="s">
        <v>52</v>
      </c>
      <c r="T23" s="130">
        <f>Лист2!U22</f>
        <v>0</v>
      </c>
      <c r="U23" s="158"/>
      <c r="V23" s="131"/>
      <c r="W23" s="143"/>
      <c r="X23" s="144">
        <f>Лист2!Y22</f>
        <v>1</v>
      </c>
      <c r="Y23" s="145" t="str">
        <f>Лист2!Z22</f>
        <v>:</v>
      </c>
      <c r="Z23" s="146">
        <f>Лист2!AA22</f>
        <v>3</v>
      </c>
      <c r="AA23" s="144">
        <f>Лист2!AB22</f>
        <v>3</v>
      </c>
      <c r="AB23" s="145" t="str">
        <f>Лист2!AC22</f>
        <v>:</v>
      </c>
      <c r="AC23" s="146">
        <f>Лист2!AD22</f>
        <v>0</v>
      </c>
      <c r="AD23" s="356">
        <v>10</v>
      </c>
      <c r="AE23" s="351">
        <f>Лист2!AE22</f>
        <v>3</v>
      </c>
      <c r="AF23" s="345">
        <f>AD23+AE23</f>
        <v>13</v>
      </c>
      <c r="AG23" s="348">
        <f>Лист3!T28</f>
        <v>5</v>
      </c>
      <c r="AH23" s="117">
        <f>Лист3!R26</f>
        <v>22</v>
      </c>
      <c r="AI23" s="133">
        <f>Лист3!R27</f>
        <v>59</v>
      </c>
      <c r="AJ23" s="154">
        <f>Лист3!S26</f>
        <v>1608</v>
      </c>
      <c r="AK23" s="155">
        <f>Лист3!S27</f>
        <v>1876</v>
      </c>
      <c r="AL23" s="402" t="s">
        <v>74</v>
      </c>
      <c r="AM23" s="105"/>
      <c r="AN23" s="105"/>
      <c r="AO23" s="105"/>
    </row>
    <row r="24" spans="1:41" ht="18" customHeight="1" thickBot="1">
      <c r="A24" s="359"/>
      <c r="B24" s="354"/>
      <c r="C24" s="139"/>
      <c r="D24" s="140">
        <v>0</v>
      </c>
      <c r="E24" s="141"/>
      <c r="F24" s="142"/>
      <c r="G24" s="140">
        <f>Лист2!H23</f>
        <v>0</v>
      </c>
      <c r="H24" s="142"/>
      <c r="I24" s="139"/>
      <c r="J24" s="140">
        <f>Лист2!K23</f>
        <v>0</v>
      </c>
      <c r="K24" s="141"/>
      <c r="L24" s="142"/>
      <c r="M24" s="140">
        <f>Лист2!N23</f>
        <v>0</v>
      </c>
      <c r="N24" s="142"/>
      <c r="O24" s="139"/>
      <c r="P24" s="140">
        <f>Лист2!Q23</f>
        <v>0</v>
      </c>
      <c r="Q24" s="141"/>
      <c r="R24" s="142"/>
      <c r="S24" s="140">
        <f>Лист2!T23</f>
        <v>0</v>
      </c>
      <c r="T24" s="142"/>
      <c r="U24" s="159"/>
      <c r="V24" s="148"/>
      <c r="W24" s="149"/>
      <c r="X24" s="150"/>
      <c r="Y24" s="145">
        <f>Лист2!Z23</f>
        <v>0</v>
      </c>
      <c r="Z24" s="160"/>
      <c r="AA24" s="136"/>
      <c r="AB24" s="137">
        <f>Лист2!AC23</f>
        <v>3</v>
      </c>
      <c r="AC24" s="138"/>
      <c r="AD24" s="357"/>
      <c r="AE24" s="352"/>
      <c r="AF24" s="345"/>
      <c r="AG24" s="347"/>
      <c r="AH24" s="341">
        <f>AH23/AI23</f>
        <v>0.3728813559322034</v>
      </c>
      <c r="AI24" s="342"/>
      <c r="AJ24" s="337">
        <f>AJ23/AK23</f>
        <v>0.8571428571428571</v>
      </c>
      <c r="AK24" s="338"/>
      <c r="AL24" s="403"/>
      <c r="AM24" s="105"/>
      <c r="AN24" s="105"/>
      <c r="AO24" s="105"/>
    </row>
    <row r="25" spans="1:41" ht="18" customHeight="1">
      <c r="A25" s="358">
        <v>8</v>
      </c>
      <c r="B25" s="353" t="str">
        <f>Лист1!B25</f>
        <v xml:space="preserve">«ЧелГу-Костанай»                         г.Костанай </v>
      </c>
      <c r="C25" s="128">
        <f>Лист2!D24</f>
        <v>0</v>
      </c>
      <c r="D25" s="129" t="s">
        <v>52</v>
      </c>
      <c r="E25" s="130">
        <f>Лист2!F24</f>
        <v>3</v>
      </c>
      <c r="F25" s="129">
        <f>Лист2!G24</f>
        <v>0</v>
      </c>
      <c r="G25" s="129" t="s">
        <v>52</v>
      </c>
      <c r="H25" s="129">
        <f>Лист2!I24</f>
        <v>3</v>
      </c>
      <c r="I25" s="128">
        <f>Лист2!J24</f>
        <v>0</v>
      </c>
      <c r="J25" s="129" t="s">
        <v>52</v>
      </c>
      <c r="K25" s="130">
        <f>Лист2!L24</f>
        <v>0</v>
      </c>
      <c r="L25" s="129">
        <f>Лист2!M24</f>
        <v>0</v>
      </c>
      <c r="M25" s="129" t="s">
        <v>52</v>
      </c>
      <c r="N25" s="129">
        <f>Лист2!O24</f>
        <v>0</v>
      </c>
      <c r="O25" s="128">
        <f>Лист2!P24</f>
        <v>0</v>
      </c>
      <c r="P25" s="129" t="s">
        <v>52</v>
      </c>
      <c r="Q25" s="130">
        <f>Лист2!R24</f>
        <v>0</v>
      </c>
      <c r="R25" s="129">
        <f>Лист2!S24</f>
        <v>0</v>
      </c>
      <c r="S25" s="129" t="str">
        <f>Лист2!T24</f>
        <v>:</v>
      </c>
      <c r="T25" s="129">
        <f>Лист2!U24</f>
        <v>0</v>
      </c>
      <c r="U25" s="128">
        <f>Лист2!V24</f>
        <v>3</v>
      </c>
      <c r="V25" s="129" t="str">
        <f>Лист2!W24</f>
        <v>:</v>
      </c>
      <c r="W25" s="130">
        <f>Лист2!X24</f>
        <v>1</v>
      </c>
      <c r="X25" s="349"/>
      <c r="Y25" s="131"/>
      <c r="Z25" s="143"/>
      <c r="AA25" s="128">
        <f>Лист2!AB24</f>
        <v>3</v>
      </c>
      <c r="AB25" s="129" t="s">
        <v>52</v>
      </c>
      <c r="AC25" s="130">
        <f>Лист2!AD24</f>
        <v>0</v>
      </c>
      <c r="AD25" s="356">
        <v>8</v>
      </c>
      <c r="AE25" s="383">
        <f>Лист2!AE24</f>
        <v>6</v>
      </c>
      <c r="AF25" s="343">
        <f>AD25+AE25</f>
        <v>14</v>
      </c>
      <c r="AG25" s="348">
        <f>Лист3!T31</f>
        <v>7</v>
      </c>
      <c r="AH25" s="132">
        <f>Лист3!R29</f>
        <v>23</v>
      </c>
      <c r="AI25" s="133">
        <f>Лист3!R30</f>
        <v>61</v>
      </c>
      <c r="AJ25" s="156">
        <f>Лист3!S29</f>
        <v>1426</v>
      </c>
      <c r="AK25" s="157">
        <f>Лист3!S30</f>
        <v>1714</v>
      </c>
      <c r="AL25" s="399" t="s">
        <v>79</v>
      </c>
      <c r="AM25" s="105"/>
      <c r="AN25" s="105"/>
      <c r="AO25" s="105"/>
    </row>
    <row r="26" spans="1:41" ht="18" customHeight="1" thickBot="1">
      <c r="A26" s="359"/>
      <c r="B26" s="354"/>
      <c r="C26" s="139"/>
      <c r="D26" s="140">
        <f>Лист2!E25</f>
        <v>0</v>
      </c>
      <c r="E26" s="141"/>
      <c r="F26" s="142"/>
      <c r="G26" s="140">
        <f>Лист2!H25</f>
        <v>0</v>
      </c>
      <c r="H26" s="142"/>
      <c r="I26" s="139"/>
      <c r="J26" s="140">
        <f>Лист2!K25</f>
        <v>0</v>
      </c>
      <c r="K26" s="141"/>
      <c r="L26" s="142"/>
      <c r="M26" s="140">
        <f>Лист2!N25</f>
        <v>0</v>
      </c>
      <c r="N26" s="142"/>
      <c r="O26" s="139"/>
      <c r="P26" s="140">
        <f>Лист2!Q25</f>
        <v>0</v>
      </c>
      <c r="Q26" s="141"/>
      <c r="R26" s="142"/>
      <c r="S26" s="140">
        <f>Лист2!T25</f>
        <v>0</v>
      </c>
      <c r="T26" s="142"/>
      <c r="U26" s="139"/>
      <c r="V26" s="140">
        <f>Лист2!W25</f>
        <v>3</v>
      </c>
      <c r="W26" s="141"/>
      <c r="X26" s="350"/>
      <c r="Y26" s="148"/>
      <c r="Z26" s="149"/>
      <c r="AA26" s="139"/>
      <c r="AB26" s="140">
        <f>Лист2!AC25</f>
        <v>3</v>
      </c>
      <c r="AC26" s="141"/>
      <c r="AD26" s="357"/>
      <c r="AE26" s="384"/>
      <c r="AF26" s="344"/>
      <c r="AG26" s="347"/>
      <c r="AH26" s="381">
        <f>AH25/AI25</f>
        <v>0.37704918032786883</v>
      </c>
      <c r="AI26" s="382"/>
      <c r="AJ26" s="400">
        <f>AJ25/AK25</f>
        <v>0.83197199533255539</v>
      </c>
      <c r="AK26" s="401"/>
      <c r="AL26" s="333"/>
      <c r="AM26" s="105"/>
      <c r="AN26" s="105"/>
      <c r="AO26" s="105"/>
    </row>
    <row r="27" spans="1:41" ht="18" customHeight="1">
      <c r="A27" s="358">
        <v>9</v>
      </c>
      <c r="B27" s="353" t="str">
        <f>Лист1!B27</f>
        <v xml:space="preserve">«Карагандинская область»                                         </v>
      </c>
      <c r="C27" s="128">
        <f>Лист2!D26</f>
        <v>0</v>
      </c>
      <c r="D27" s="129" t="s">
        <v>52</v>
      </c>
      <c r="E27" s="130">
        <f>Лист2!F26</f>
        <v>3</v>
      </c>
      <c r="F27" s="129">
        <f>Лист2!G26</f>
        <v>0</v>
      </c>
      <c r="G27" s="129" t="s">
        <v>52</v>
      </c>
      <c r="H27" s="129">
        <f>Лист2!I26</f>
        <v>0</v>
      </c>
      <c r="I27" s="128">
        <f>Лист2!J26</f>
        <v>0</v>
      </c>
      <c r="J27" s="129" t="s">
        <v>52</v>
      </c>
      <c r="K27" s="130">
        <f>Лист2!L26</f>
        <v>0</v>
      </c>
      <c r="L27" s="129">
        <f>Лист2!M26</f>
        <v>0</v>
      </c>
      <c r="M27" s="129" t="s">
        <v>52</v>
      </c>
      <c r="N27" s="129">
        <f>Лист2!O26</f>
        <v>0</v>
      </c>
      <c r="O27" s="128">
        <f>Лист2!P26</f>
        <v>0</v>
      </c>
      <c r="P27" s="129" t="str">
        <f>Лист2!Q26</f>
        <v>:</v>
      </c>
      <c r="Q27" s="130">
        <f>Лист2!R26</f>
        <v>0</v>
      </c>
      <c r="R27" s="129">
        <f>Лист2!S26</f>
        <v>0</v>
      </c>
      <c r="S27" s="129" t="str">
        <f>Лист2!T26</f>
        <v>:</v>
      </c>
      <c r="T27" s="129">
        <f>Лист2!U26</f>
        <v>3</v>
      </c>
      <c r="U27" s="128">
        <f>Лист2!V26</f>
        <v>0</v>
      </c>
      <c r="V27" s="129" t="str">
        <f>Лист2!W26</f>
        <v>:</v>
      </c>
      <c r="W27" s="130">
        <f>Лист2!X26</f>
        <v>3</v>
      </c>
      <c r="X27" s="128">
        <f>Лист2!Y26</f>
        <v>0</v>
      </c>
      <c r="Y27" s="129" t="s">
        <v>52</v>
      </c>
      <c r="Z27" s="130">
        <f>Лист2!AA26</f>
        <v>3</v>
      </c>
      <c r="AA27" s="143"/>
      <c r="AB27" s="143"/>
      <c r="AC27" s="143"/>
      <c r="AD27" s="356">
        <v>0</v>
      </c>
      <c r="AE27" s="351">
        <f>Лист2!AE26</f>
        <v>0</v>
      </c>
      <c r="AF27" s="343">
        <f>AD27+AE27</f>
        <v>0</v>
      </c>
      <c r="AG27" s="348">
        <f>Лист3!T34</f>
        <v>0</v>
      </c>
      <c r="AH27" s="161">
        <f>Лист3!R32</f>
        <v>3</v>
      </c>
      <c r="AI27" s="162">
        <f>Лист3!R33</f>
        <v>72</v>
      </c>
      <c r="AJ27" s="147">
        <f>Лист3!S32</f>
        <v>1065</v>
      </c>
      <c r="AK27" s="163">
        <f>Лист3!S33</f>
        <v>1893</v>
      </c>
      <c r="AL27" s="395" t="s">
        <v>80</v>
      </c>
      <c r="AM27" s="105"/>
      <c r="AN27" s="105"/>
      <c r="AO27" s="105"/>
    </row>
    <row r="28" spans="1:41" ht="18" customHeight="1" thickBot="1">
      <c r="A28" s="359"/>
      <c r="B28" s="354"/>
      <c r="C28" s="139"/>
      <c r="D28" s="140">
        <f>Лист2!E27</f>
        <v>0</v>
      </c>
      <c r="E28" s="141"/>
      <c r="F28" s="142"/>
      <c r="G28" s="140">
        <f>Лист2!H27</f>
        <v>0</v>
      </c>
      <c r="H28" s="142"/>
      <c r="I28" s="139"/>
      <c r="J28" s="140">
        <f>Лист2!K27</f>
        <v>0</v>
      </c>
      <c r="K28" s="141"/>
      <c r="L28" s="142"/>
      <c r="M28" s="140">
        <f>Лист2!N27</f>
        <v>0</v>
      </c>
      <c r="N28" s="142"/>
      <c r="O28" s="139"/>
      <c r="P28" s="140">
        <f>Лист2!Q27</f>
        <v>0</v>
      </c>
      <c r="Q28" s="141"/>
      <c r="R28" s="142"/>
      <c r="S28" s="140">
        <f>Лист2!T27</f>
        <v>0</v>
      </c>
      <c r="T28" s="142"/>
      <c r="U28" s="139"/>
      <c r="V28" s="140">
        <f>Лист2!W27</f>
        <v>0</v>
      </c>
      <c r="W28" s="141"/>
      <c r="X28" s="139"/>
      <c r="Y28" s="140">
        <f>Лист2!Z27</f>
        <v>0</v>
      </c>
      <c r="Z28" s="141"/>
      <c r="AA28" s="149"/>
      <c r="AB28" s="149"/>
      <c r="AC28" s="149"/>
      <c r="AD28" s="357"/>
      <c r="AE28" s="352"/>
      <c r="AF28" s="344"/>
      <c r="AG28" s="347"/>
      <c r="AH28" s="341">
        <f>AH27/AI27</f>
        <v>4.1666666666666664E-2</v>
      </c>
      <c r="AI28" s="342"/>
      <c r="AJ28" s="397">
        <f>AJ27/AK27</f>
        <v>0.56259904912836767</v>
      </c>
      <c r="AK28" s="398"/>
      <c r="AL28" s="396"/>
      <c r="AM28" s="105"/>
      <c r="AN28" s="105"/>
      <c r="AO28" s="105"/>
    </row>
    <row r="29" spans="1:41" ht="20.100000000000001" customHeight="1">
      <c r="A29" s="164"/>
      <c r="B29" s="165"/>
      <c r="C29" s="152"/>
      <c r="D29" s="137"/>
      <c r="E29" s="152"/>
      <c r="F29" s="152"/>
      <c r="G29" s="137"/>
      <c r="H29" s="152"/>
      <c r="I29" s="152"/>
      <c r="J29" s="137"/>
      <c r="K29" s="152"/>
      <c r="L29" s="152"/>
      <c r="M29" s="137"/>
      <c r="N29" s="152"/>
      <c r="O29" s="152"/>
      <c r="P29" s="137"/>
      <c r="Q29" s="152"/>
      <c r="R29" s="152"/>
      <c r="S29" s="137"/>
      <c r="T29" s="152"/>
      <c r="U29" s="152"/>
      <c r="V29" s="137"/>
      <c r="W29" s="152"/>
      <c r="X29" s="166"/>
      <c r="Y29" s="166"/>
      <c r="Z29" s="166"/>
      <c r="AA29" s="166"/>
      <c r="AB29" s="166"/>
      <c r="AC29" s="166"/>
      <c r="AD29" s="152"/>
      <c r="AE29" s="167"/>
      <c r="AF29" s="168"/>
      <c r="AG29" s="169"/>
      <c r="AH29" s="170"/>
      <c r="AI29" s="110"/>
      <c r="AJ29" s="111"/>
      <c r="AK29" s="111"/>
      <c r="AL29" s="105"/>
      <c r="AM29" s="105"/>
      <c r="AN29" s="105"/>
      <c r="AO29" s="105"/>
    </row>
    <row r="30" spans="1:41" ht="20.100000000000001" customHeight="1">
      <c r="A30" s="171" t="s">
        <v>48</v>
      </c>
      <c r="B30" s="165"/>
      <c r="C30" s="152"/>
      <c r="D30" s="137"/>
      <c r="E30" s="152"/>
      <c r="F30" s="152"/>
      <c r="G30" s="137"/>
      <c r="H30" s="152"/>
      <c r="I30" s="152"/>
      <c r="J30" s="137"/>
      <c r="K30" s="152"/>
      <c r="L30" s="152"/>
      <c r="M30" s="172" t="s">
        <v>50</v>
      </c>
      <c r="N30" s="152"/>
      <c r="O30" s="152"/>
      <c r="P30" s="137"/>
      <c r="Q30" s="152"/>
      <c r="R30" s="105"/>
      <c r="S30" s="137"/>
      <c r="T30" s="152"/>
      <c r="U30" s="171" t="s">
        <v>43</v>
      </c>
      <c r="V30" s="137"/>
      <c r="W30" s="152"/>
      <c r="X30" s="166"/>
      <c r="Y30" s="166"/>
      <c r="Z30" s="166"/>
      <c r="AA30" s="166"/>
      <c r="AB30" s="166"/>
      <c r="AC30" s="166"/>
      <c r="AD30" s="152"/>
      <c r="AE30" s="167"/>
      <c r="AF30" s="168"/>
      <c r="AG30" s="169"/>
      <c r="AH30" s="173" t="s">
        <v>71</v>
      </c>
      <c r="AI30" s="110"/>
      <c r="AJ30" s="111"/>
      <c r="AK30" s="111"/>
      <c r="AL30" s="105"/>
      <c r="AM30" s="105"/>
      <c r="AN30" s="105"/>
      <c r="AO30" s="105"/>
    </row>
    <row r="31" spans="1:41" ht="15" customHeight="1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21"/>
      <c r="AH31" s="110"/>
      <c r="AI31" s="110"/>
      <c r="AJ31" s="111"/>
      <c r="AK31" s="111"/>
      <c r="AL31" s="105"/>
      <c r="AM31" s="105"/>
      <c r="AN31" s="105"/>
      <c r="AO31" s="105"/>
    </row>
    <row r="32" spans="1:41" ht="19.5" customHeight="1">
      <c r="A32" s="105"/>
      <c r="B32" s="105"/>
      <c r="C32" s="105"/>
      <c r="D32" s="105"/>
      <c r="E32" s="105"/>
      <c r="F32" s="105"/>
      <c r="G32" s="105"/>
      <c r="H32" s="105"/>
      <c r="I32" s="174"/>
      <c r="J32" s="174"/>
      <c r="K32" s="171"/>
      <c r="L32" s="105"/>
      <c r="M32" s="105"/>
      <c r="N32" s="105"/>
      <c r="O32" s="105"/>
      <c r="P32" s="105"/>
      <c r="Q32" s="105"/>
      <c r="R32" s="105"/>
      <c r="S32" s="171"/>
      <c r="T32" s="171"/>
      <c r="U32" s="171"/>
      <c r="V32" s="171"/>
      <c r="W32" s="171"/>
      <c r="X32" s="105"/>
      <c r="Y32" s="105"/>
      <c r="Z32" s="171"/>
      <c r="AA32" s="171"/>
      <c r="AB32" s="171"/>
      <c r="AC32" s="171"/>
      <c r="AD32" s="105"/>
      <c r="AE32" s="105"/>
      <c r="AF32" s="105"/>
      <c r="AG32" s="121"/>
      <c r="AH32" s="110"/>
      <c r="AI32" s="110"/>
      <c r="AJ32" s="111"/>
      <c r="AK32" s="111"/>
      <c r="AL32" s="105"/>
      <c r="AM32" s="105"/>
      <c r="AN32" s="105"/>
      <c r="AO32" s="105"/>
    </row>
    <row r="33" spans="1:41" ht="15" customHeight="1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21"/>
      <c r="AH33" s="110"/>
      <c r="AI33" s="110"/>
      <c r="AJ33" s="111"/>
      <c r="AK33" s="111"/>
      <c r="AL33" s="105"/>
      <c r="AM33" s="105"/>
      <c r="AN33" s="105"/>
      <c r="AO33" s="105"/>
    </row>
    <row r="34" spans="1:41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21"/>
      <c r="AH34" s="110"/>
      <c r="AI34" s="110"/>
      <c r="AJ34" s="111"/>
      <c r="AK34" s="111"/>
      <c r="AL34" s="105"/>
      <c r="AM34" s="105"/>
      <c r="AN34" s="105"/>
      <c r="AO34" s="105"/>
    </row>
    <row r="35" spans="1:41" ht="15" customHeight="1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21"/>
      <c r="AH35" s="110"/>
      <c r="AI35" s="110"/>
      <c r="AJ35" s="111"/>
      <c r="AK35" s="111"/>
      <c r="AL35" s="105"/>
      <c r="AM35" s="105"/>
      <c r="AN35" s="105"/>
      <c r="AO35" s="105"/>
    </row>
    <row r="36" spans="1:41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21"/>
      <c r="AH36" s="110"/>
      <c r="AI36" s="110"/>
      <c r="AJ36" s="111"/>
      <c r="AK36" s="111"/>
      <c r="AL36" s="105"/>
      <c r="AM36" s="105"/>
      <c r="AN36" s="105"/>
      <c r="AO36" s="105"/>
    </row>
    <row r="37" spans="1:41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21"/>
      <c r="AH37" s="110"/>
      <c r="AI37" s="110"/>
      <c r="AJ37" s="111"/>
      <c r="AK37" s="111"/>
      <c r="AL37" s="105"/>
      <c r="AM37" s="105"/>
      <c r="AN37" s="105"/>
      <c r="AO37" s="105"/>
    </row>
    <row r="38" spans="1:41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21"/>
      <c r="AH38" s="110"/>
      <c r="AI38" s="110"/>
      <c r="AJ38" s="111"/>
      <c r="AK38" s="111"/>
      <c r="AL38" s="105"/>
      <c r="AM38" s="105"/>
      <c r="AN38" s="105"/>
      <c r="AO38" s="105"/>
    </row>
    <row r="39" spans="1:41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21"/>
      <c r="AH39" s="110"/>
      <c r="AI39" s="110"/>
      <c r="AJ39" s="111"/>
      <c r="AK39" s="111"/>
      <c r="AL39" s="105"/>
      <c r="AM39" s="105"/>
      <c r="AN39" s="105"/>
      <c r="AO39" s="105"/>
    </row>
    <row r="45" spans="1:41" ht="15" customHeight="1"/>
  </sheetData>
  <mergeCells count="108">
    <mergeCell ref="AL27:AL28"/>
    <mergeCell ref="AH26:AI26"/>
    <mergeCell ref="AH28:AI28"/>
    <mergeCell ref="AJ28:AK28"/>
    <mergeCell ref="AF21:AF22"/>
    <mergeCell ref="AL21:AL22"/>
    <mergeCell ref="AL23:AL24"/>
    <mergeCell ref="AL25:AL26"/>
    <mergeCell ref="AJ26:AK26"/>
    <mergeCell ref="AJ24:AK24"/>
    <mergeCell ref="AF23:AF24"/>
    <mergeCell ref="AH24:AI24"/>
    <mergeCell ref="AG23:AG24"/>
    <mergeCell ref="AH22:AI22"/>
    <mergeCell ref="AJ22:AK22"/>
    <mergeCell ref="AG21:AG22"/>
    <mergeCell ref="AG25:AG26"/>
    <mergeCell ref="AF25:AF26"/>
    <mergeCell ref="AF27:AF28"/>
    <mergeCell ref="AG27:AG28"/>
    <mergeCell ref="AD19:AD20"/>
    <mergeCell ref="A27:A28"/>
    <mergeCell ref="B23:B24"/>
    <mergeCell ref="AE27:AE28"/>
    <mergeCell ref="A21:A22"/>
    <mergeCell ref="A25:A26"/>
    <mergeCell ref="B25:B26"/>
    <mergeCell ref="AE23:AE24"/>
    <mergeCell ref="AE21:AE22"/>
    <mergeCell ref="B27:B28"/>
    <mergeCell ref="X25:X26"/>
    <mergeCell ref="AD27:AD28"/>
    <mergeCell ref="AE25:AE26"/>
    <mergeCell ref="B21:B22"/>
    <mergeCell ref="AD21:AD22"/>
    <mergeCell ref="B19:B20"/>
    <mergeCell ref="B17:B18"/>
    <mergeCell ref="L17:L18"/>
    <mergeCell ref="AD15:AD16"/>
    <mergeCell ref="AD25:AD26"/>
    <mergeCell ref="A23:A24"/>
    <mergeCell ref="AD23:AD24"/>
    <mergeCell ref="A19:A20"/>
    <mergeCell ref="O19:O20"/>
    <mergeCell ref="AH12:AI12"/>
    <mergeCell ref="AG11:AG12"/>
    <mergeCell ref="AF11:AF12"/>
    <mergeCell ref="AH14:AI14"/>
    <mergeCell ref="AG13:AG14"/>
    <mergeCell ref="AE17:AE18"/>
    <mergeCell ref="AE15:AE16"/>
    <mergeCell ref="AD13:AD14"/>
    <mergeCell ref="A11:A12"/>
    <mergeCell ref="B11:B12"/>
    <mergeCell ref="AD11:AD12"/>
    <mergeCell ref="AE11:AE12"/>
    <mergeCell ref="C11:C12"/>
    <mergeCell ref="AF13:AF14"/>
    <mergeCell ref="A15:A16"/>
    <mergeCell ref="AE13:AE14"/>
    <mergeCell ref="B13:B14"/>
    <mergeCell ref="F13:F14"/>
    <mergeCell ref="AD17:AD18"/>
    <mergeCell ref="A13:A14"/>
    <mergeCell ref="B15:B16"/>
    <mergeCell ref="A17:A18"/>
    <mergeCell ref="AE7:AL7"/>
    <mergeCell ref="AF8:AF10"/>
    <mergeCell ref="R8:T10"/>
    <mergeCell ref="C7:AD7"/>
    <mergeCell ref="I8:K10"/>
    <mergeCell ref="A7:B7"/>
    <mergeCell ref="A8:A10"/>
    <mergeCell ref="B8:B10"/>
    <mergeCell ref="AA8:AC10"/>
    <mergeCell ref="L8:N10"/>
    <mergeCell ref="U8:W10"/>
    <mergeCell ref="C8:E10"/>
    <mergeCell ref="AL8:AL10"/>
    <mergeCell ref="AH8:AI10"/>
    <mergeCell ref="AJ8:AK10"/>
    <mergeCell ref="AG8:AG10"/>
    <mergeCell ref="AE8:AE10"/>
    <mergeCell ref="AD8:AD10"/>
    <mergeCell ref="AJ12:AK12"/>
    <mergeCell ref="F8:H10"/>
    <mergeCell ref="AJ14:AK14"/>
    <mergeCell ref="AL15:AL16"/>
    <mergeCell ref="AL11:AL12"/>
    <mergeCell ref="AL19:AL20"/>
    <mergeCell ref="AJ20:AK20"/>
    <mergeCell ref="AL17:AL18"/>
    <mergeCell ref="AJ18:AK18"/>
    <mergeCell ref="AL13:AL14"/>
    <mergeCell ref="AJ16:AK16"/>
    <mergeCell ref="X8:Z10"/>
    <mergeCell ref="O8:Q10"/>
    <mergeCell ref="AH20:AI20"/>
    <mergeCell ref="AF17:AF18"/>
    <mergeCell ref="AF15:AF16"/>
    <mergeCell ref="AF19:AF20"/>
    <mergeCell ref="AH16:AI16"/>
    <mergeCell ref="AG17:AG18"/>
    <mergeCell ref="AH18:AI18"/>
    <mergeCell ref="AG15:AG16"/>
    <mergeCell ref="AG19:AG20"/>
    <mergeCell ref="I15:I16"/>
    <mergeCell ref="AE19:AE20"/>
  </mergeCells>
  <phoneticPr fontId="9" type="noConversion"/>
  <pageMargins left="0.16" right="0.16" top="0.19" bottom="0.17" header="0.17" footer="0.17"/>
  <pageSetup paperSize="9" orientation="landscape" r:id="rId1"/>
  <headerFooter alignWithMargins="0"/>
  <cellWatches>
    <cellWatch r="AH20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2019-11-06T16:36:53Z</cp:lastPrinted>
  <dcterms:created xsi:type="dcterms:W3CDTF">2006-09-28T05:33:49Z</dcterms:created>
  <dcterms:modified xsi:type="dcterms:W3CDTF">2021-04-25T15:52:32Z</dcterms:modified>
</cp:coreProperties>
</file>