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Objects="placeholders" filterPrivacy="1"/>
  <xr:revisionPtr revIDLastSave="0" documentId="13_ncr:1_{3C4D2ACA-A33C-4641-A98C-2B95D684BE21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4" l="1"/>
  <c r="AB26" i="4" l="1"/>
  <c r="AC25" i="4"/>
  <c r="X27" i="4" s="1"/>
  <c r="AB25" i="4"/>
  <c r="AA25" i="4"/>
  <c r="Z27" i="4" s="1"/>
  <c r="AB24" i="4"/>
  <c r="Y24" i="4"/>
  <c r="AC23" i="4"/>
  <c r="U27" i="4" s="1"/>
  <c r="AB23" i="4"/>
  <c r="AA23" i="4"/>
  <c r="W27" i="4" s="1"/>
  <c r="Z23" i="4"/>
  <c r="U25" i="4" s="1"/>
  <c r="Y23" i="4"/>
  <c r="X23" i="4"/>
  <c r="W25" i="4" s="1"/>
  <c r="AB22" i="4"/>
  <c r="Y22" i="4"/>
  <c r="V22" i="4"/>
  <c r="AC21" i="4"/>
  <c r="R27" i="4" s="1"/>
  <c r="AB21" i="4"/>
  <c r="AA21" i="4"/>
  <c r="T27" i="4" s="1"/>
  <c r="Z21" i="4"/>
  <c r="R25" i="4" s="1"/>
  <c r="Y21" i="4"/>
  <c r="X21" i="4"/>
  <c r="T25" i="4" s="1"/>
  <c r="W21" i="4"/>
  <c r="R23" i="4" s="1"/>
  <c r="V21" i="4"/>
  <c r="U21" i="4"/>
  <c r="T23" i="4" s="1"/>
  <c r="AB20" i="4"/>
  <c r="Y20" i="4"/>
  <c r="V20" i="4"/>
  <c r="S20" i="4"/>
  <c r="AC19" i="4"/>
  <c r="O27" i="4" s="1"/>
  <c r="AB19" i="4"/>
  <c r="AA19" i="4"/>
  <c r="Q27" i="4" s="1"/>
  <c r="Z19" i="4"/>
  <c r="O25" i="4" s="1"/>
  <c r="Y19" i="4"/>
  <c r="X19" i="4"/>
  <c r="Q25" i="4" s="1"/>
  <c r="W19" i="4"/>
  <c r="O23" i="4" s="1"/>
  <c r="V19" i="4"/>
  <c r="U19" i="4"/>
  <c r="Q23" i="4" s="1"/>
  <c r="T19" i="4"/>
  <c r="O21" i="4" s="1"/>
  <c r="S19" i="4"/>
  <c r="R19" i="4"/>
  <c r="Q21" i="4" s="1"/>
  <c r="AB18" i="4"/>
  <c r="Y18" i="4"/>
  <c r="V18" i="4"/>
  <c r="S18" i="4"/>
  <c r="P18" i="4"/>
  <c r="AC17" i="4"/>
  <c r="L27" i="4" s="1"/>
  <c r="AB17" i="4"/>
  <c r="AA17" i="4"/>
  <c r="N27" i="4" s="1"/>
  <c r="Z17" i="4"/>
  <c r="L25" i="4" s="1"/>
  <c r="Y17" i="4"/>
  <c r="X17" i="4"/>
  <c r="N25" i="4" s="1"/>
  <c r="W17" i="4"/>
  <c r="L23" i="4" s="1"/>
  <c r="V17" i="4"/>
  <c r="U17" i="4"/>
  <c r="N23" i="4" s="1"/>
  <c r="T17" i="4"/>
  <c r="L21" i="4" s="1"/>
  <c r="S17" i="4"/>
  <c r="R17" i="4"/>
  <c r="N21" i="4" s="1"/>
  <c r="Q17" i="4"/>
  <c r="L19" i="4" s="1"/>
  <c r="P17" i="4"/>
  <c r="O17" i="4"/>
  <c r="N19" i="4" s="1"/>
  <c r="AB16" i="4"/>
  <c r="Y16" i="4"/>
  <c r="V16" i="4"/>
  <c r="S16" i="4"/>
  <c r="P16" i="4"/>
  <c r="M16" i="4"/>
  <c r="AC15" i="4"/>
  <c r="I27" i="4" s="1"/>
  <c r="AB15" i="4"/>
  <c r="AA15" i="4"/>
  <c r="K27" i="4" s="1"/>
  <c r="Z15" i="4"/>
  <c r="I25" i="4" s="1"/>
  <c r="Y15" i="4"/>
  <c r="X15" i="4"/>
  <c r="K25" i="4" s="1"/>
  <c r="W15" i="4"/>
  <c r="I23" i="4" s="1"/>
  <c r="V15" i="4"/>
  <c r="U15" i="4"/>
  <c r="K23" i="4" s="1"/>
  <c r="T15" i="4"/>
  <c r="I21" i="4" s="1"/>
  <c r="S15" i="4"/>
  <c r="R15" i="4"/>
  <c r="K21" i="4" s="1"/>
  <c r="Q15" i="4"/>
  <c r="I19" i="4" s="1"/>
  <c r="P15" i="4"/>
  <c r="O15" i="4"/>
  <c r="K19" i="4" s="1"/>
  <c r="N15" i="4"/>
  <c r="I17" i="4" s="1"/>
  <c r="M15" i="4"/>
  <c r="L15" i="4"/>
  <c r="K17" i="4" s="1"/>
  <c r="AB14" i="4"/>
  <c r="Y14" i="4"/>
  <c r="V14" i="4"/>
  <c r="S14" i="4"/>
  <c r="P14" i="4"/>
  <c r="M14" i="4"/>
  <c r="J14" i="4"/>
  <c r="AC13" i="4"/>
  <c r="F27" i="4" s="1"/>
  <c r="AB13" i="4"/>
  <c r="AA13" i="4"/>
  <c r="H27" i="4" s="1"/>
  <c r="Z13" i="4"/>
  <c r="F25" i="4" s="1"/>
  <c r="Y13" i="4"/>
  <c r="X13" i="4"/>
  <c r="H25" i="4" s="1"/>
  <c r="W13" i="4"/>
  <c r="F23" i="4" s="1"/>
  <c r="V13" i="4"/>
  <c r="U13" i="4"/>
  <c r="H23" i="4" s="1"/>
  <c r="T13" i="4"/>
  <c r="F21" i="4" s="1"/>
  <c r="S13" i="4"/>
  <c r="R13" i="4"/>
  <c r="H21" i="4" s="1"/>
  <c r="Q13" i="4"/>
  <c r="F19" i="4" s="1"/>
  <c r="P13" i="4"/>
  <c r="O13" i="4"/>
  <c r="H19" i="4" s="1"/>
  <c r="N13" i="4"/>
  <c r="F17" i="4" s="1"/>
  <c r="M13" i="4"/>
  <c r="L13" i="4"/>
  <c r="H17" i="4" s="1"/>
  <c r="K13" i="4"/>
  <c r="F15" i="4" s="1"/>
  <c r="J13" i="4"/>
  <c r="I13" i="4"/>
  <c r="H15" i="4" s="1"/>
  <c r="AB12" i="4"/>
  <c r="Y12" i="4"/>
  <c r="V12" i="4"/>
  <c r="S12" i="4"/>
  <c r="P12" i="4"/>
  <c r="M12" i="4"/>
  <c r="J12" i="4"/>
  <c r="AC11" i="4"/>
  <c r="C27" i="4" s="1"/>
  <c r="AB11" i="4"/>
  <c r="AA11" i="4"/>
  <c r="E27" i="4" s="1"/>
  <c r="Z11" i="4"/>
  <c r="C25" i="4" s="1"/>
  <c r="Y11" i="4"/>
  <c r="X11" i="4"/>
  <c r="E25" i="4" s="1"/>
  <c r="W11" i="4"/>
  <c r="C23" i="4" s="1"/>
  <c r="V11" i="4"/>
  <c r="U11" i="4"/>
  <c r="E23" i="4" s="1"/>
  <c r="T11" i="4"/>
  <c r="C21" i="4" s="1"/>
  <c r="S11" i="4"/>
  <c r="R11" i="4"/>
  <c r="E21" i="4" s="1"/>
  <c r="Q11" i="4"/>
  <c r="C19" i="4" s="1"/>
  <c r="P11" i="4"/>
  <c r="O11" i="4"/>
  <c r="E19" i="4" s="1"/>
  <c r="N11" i="4"/>
  <c r="C17" i="4" s="1"/>
  <c r="M11" i="4"/>
  <c r="L11" i="4"/>
  <c r="E17" i="4" s="1"/>
  <c r="K11" i="4"/>
  <c r="C15" i="4" s="1"/>
  <c r="J11" i="4"/>
  <c r="I11" i="4"/>
  <c r="E15" i="4" s="1"/>
  <c r="G12" i="4"/>
  <c r="H11" i="4"/>
  <c r="C13" i="4" s="1"/>
  <c r="G11" i="4"/>
  <c r="G35" i="3" l="1"/>
  <c r="F35" i="3"/>
  <c r="G32" i="3"/>
  <c r="F32" i="3"/>
  <c r="G29" i="3"/>
  <c r="F29" i="3"/>
  <c r="G26" i="3"/>
  <c r="F26" i="3"/>
  <c r="G23" i="3"/>
  <c r="F23" i="3"/>
  <c r="G20" i="3"/>
  <c r="F20" i="3"/>
  <c r="G17" i="3"/>
  <c r="F17" i="3"/>
  <c r="G14" i="3"/>
  <c r="F14" i="3"/>
  <c r="G11" i="3"/>
  <c r="F11" i="3"/>
  <c r="D11" i="3"/>
  <c r="C11" i="3"/>
  <c r="D14" i="3"/>
  <c r="C14" i="3"/>
  <c r="B13" i="4"/>
  <c r="B11" i="4"/>
  <c r="B12" i="3"/>
  <c r="B9" i="3"/>
  <c r="C12" i="2"/>
  <c r="C10" i="2"/>
  <c r="D35" i="3"/>
  <c r="C35" i="3"/>
  <c r="D32" i="3"/>
  <c r="C32" i="3"/>
  <c r="D29" i="3"/>
  <c r="C29" i="3"/>
  <c r="D26" i="3"/>
  <c r="C26" i="3"/>
  <c r="D23" i="3"/>
  <c r="C23" i="3"/>
  <c r="D20" i="3"/>
  <c r="C20" i="3"/>
  <c r="D17" i="3"/>
  <c r="C17" i="3"/>
  <c r="K35" i="3" l="1"/>
  <c r="K32" i="3"/>
  <c r="K29" i="3"/>
  <c r="K26" i="3"/>
  <c r="K23" i="3"/>
  <c r="K20" i="3"/>
  <c r="K17" i="3"/>
  <c r="K14" i="3"/>
  <c r="K11" i="3"/>
  <c r="T29" i="3" l="1"/>
  <c r="AG23" i="4" s="1"/>
  <c r="T26" i="3"/>
  <c r="AG21" i="4" s="1"/>
  <c r="T20" i="3"/>
  <c r="AG17" i="4" s="1"/>
  <c r="T17" i="3"/>
  <c r="AG15" i="4" s="1"/>
  <c r="T14" i="3"/>
  <c r="AG13" i="4" s="1"/>
  <c r="AE27" i="4"/>
  <c r="AF27" i="4" s="1"/>
  <c r="N19" i="1"/>
  <c r="AI18" i="2" s="1"/>
  <c r="J21" i="3" s="1"/>
  <c r="S21" i="3" s="1"/>
  <c r="AJ19" i="4" s="1"/>
  <c r="X24" i="2"/>
  <c r="F20" i="2"/>
  <c r="D20" i="2"/>
  <c r="F18" i="2"/>
  <c r="I18" i="2"/>
  <c r="D18" i="2"/>
  <c r="G18" i="2"/>
  <c r="I16" i="2"/>
  <c r="L16" i="2"/>
  <c r="G16" i="2"/>
  <c r="J16" i="2"/>
  <c r="I14" i="2"/>
  <c r="G14" i="2"/>
  <c r="AH10" i="2"/>
  <c r="I10" i="3" s="1"/>
  <c r="R10" i="3" s="1"/>
  <c r="AG10" i="2"/>
  <c r="AE26" i="2"/>
  <c r="AE24" i="2"/>
  <c r="K30" i="3" s="1"/>
  <c r="T30" i="3" s="1"/>
  <c r="AE22" i="2"/>
  <c r="K27" i="3" s="1"/>
  <c r="T27" i="3" s="1"/>
  <c r="AE20" i="2"/>
  <c r="AE18" i="2"/>
  <c r="K21" i="3" s="1"/>
  <c r="T21" i="3" s="1"/>
  <c r="AE16" i="2"/>
  <c r="AE14" i="2"/>
  <c r="AE12" i="2"/>
  <c r="AE10" i="2"/>
  <c r="K9" i="3" s="1"/>
  <c r="T9" i="3" s="1"/>
  <c r="N28" i="1"/>
  <c r="AJ26" i="2" s="1"/>
  <c r="N27" i="1"/>
  <c r="AI26" i="2" s="1"/>
  <c r="J33" i="3" s="1"/>
  <c r="F26" i="2"/>
  <c r="I26" i="2"/>
  <c r="R26" i="2"/>
  <c r="D26" i="2"/>
  <c r="G26" i="2"/>
  <c r="P26" i="2"/>
  <c r="AE25" i="4"/>
  <c r="AF25" i="4" s="1"/>
  <c r="N25" i="1"/>
  <c r="AI24" i="2" s="1"/>
  <c r="J30" i="3" s="1"/>
  <c r="N26" i="1"/>
  <c r="AJ24" i="2" s="1"/>
  <c r="D24" i="2"/>
  <c r="P24" i="2"/>
  <c r="S24" i="2"/>
  <c r="R24" i="2"/>
  <c r="U24" i="2"/>
  <c r="F24" i="2"/>
  <c r="N23" i="1"/>
  <c r="AI22" i="2" s="1"/>
  <c r="N24" i="1"/>
  <c r="AJ22" i="2" s="1"/>
  <c r="J28" i="3" s="1"/>
  <c r="S28" i="3" s="1"/>
  <c r="AK23" i="4" s="1"/>
  <c r="M22" i="2"/>
  <c r="P22" i="2"/>
  <c r="S22" i="2"/>
  <c r="J22" i="2"/>
  <c r="O22" i="2"/>
  <c r="R22" i="2"/>
  <c r="U22" i="2"/>
  <c r="L22" i="2"/>
  <c r="N21" i="1"/>
  <c r="N22" i="1"/>
  <c r="AJ20" i="2" s="1"/>
  <c r="G20" i="2"/>
  <c r="J20" i="2"/>
  <c r="M20" i="2"/>
  <c r="I20" i="2"/>
  <c r="L20" i="2"/>
  <c r="O20" i="2"/>
  <c r="N20" i="1"/>
  <c r="AJ18" i="2" s="1"/>
  <c r="L18" i="2"/>
  <c r="N17" i="1"/>
  <c r="AI16" i="2" s="1"/>
  <c r="N18" i="1"/>
  <c r="D16" i="2"/>
  <c r="F16" i="2"/>
  <c r="N15" i="1"/>
  <c r="AI14" i="2" s="1"/>
  <c r="J15" i="3" s="1"/>
  <c r="S15" i="3" s="1"/>
  <c r="N16" i="1"/>
  <c r="AJ14" i="2" s="1"/>
  <c r="N13" i="1"/>
  <c r="AI12" i="2" s="1"/>
  <c r="J12" i="3" s="1"/>
  <c r="N14" i="1"/>
  <c r="AJ12" i="2" s="1"/>
  <c r="J13" i="3" s="1"/>
  <c r="AG12" i="2"/>
  <c r="I12" i="3" s="1"/>
  <c r="N11" i="1"/>
  <c r="N12" i="1"/>
  <c r="AJ10" i="2" s="1"/>
  <c r="T23" i="3"/>
  <c r="AG19" i="4" s="1"/>
  <c r="T11" i="3"/>
  <c r="AG11" i="4" s="1"/>
  <c r="AL27" i="4"/>
  <c r="T35" i="3"/>
  <c r="AG27" i="4" s="1"/>
  <c r="B27" i="4"/>
  <c r="B33" i="3"/>
  <c r="C26" i="2"/>
  <c r="T32" i="3"/>
  <c r="AG25" i="4" s="1"/>
  <c r="AL25" i="4"/>
  <c r="AL23" i="4"/>
  <c r="AL21" i="4"/>
  <c r="AL19" i="4"/>
  <c r="AL15" i="4"/>
  <c r="AL11" i="4"/>
  <c r="B25" i="4"/>
  <c r="B23" i="4"/>
  <c r="B21" i="4"/>
  <c r="B19" i="4"/>
  <c r="B17" i="4"/>
  <c r="B15" i="4"/>
  <c r="B30" i="3"/>
  <c r="B27" i="3"/>
  <c r="B24" i="3"/>
  <c r="B21" i="3"/>
  <c r="B18" i="3"/>
  <c r="B15" i="3"/>
  <c r="C24" i="2"/>
  <c r="C22" i="2"/>
  <c r="C20" i="2"/>
  <c r="C18" i="2"/>
  <c r="C16" i="2"/>
  <c r="C14" i="2"/>
  <c r="AG16" i="2" l="1"/>
  <c r="I18" i="3" s="1"/>
  <c r="K33" i="3"/>
  <c r="T33" i="3" s="1"/>
  <c r="AG18" i="2"/>
  <c r="I21" i="3" s="1"/>
  <c r="R21" i="3" s="1"/>
  <c r="AE11" i="4"/>
  <c r="AF11" i="4" s="1"/>
  <c r="O11" i="1"/>
  <c r="O27" i="1"/>
  <c r="J14" i="3"/>
  <c r="S12" i="3"/>
  <c r="AJ13" i="4" s="1"/>
  <c r="AE21" i="4"/>
  <c r="AF21" i="4" s="1"/>
  <c r="AE17" i="4"/>
  <c r="AF17" i="4" s="1"/>
  <c r="K24" i="3"/>
  <c r="T24" i="3" s="1"/>
  <c r="AE19" i="4"/>
  <c r="AF19" i="4" s="1"/>
  <c r="K18" i="3"/>
  <c r="T18" i="3" s="1"/>
  <c r="K15" i="3"/>
  <c r="T15" i="3" s="1"/>
  <c r="AH20" i="2"/>
  <c r="I25" i="3" s="1"/>
  <c r="R25" i="3" s="1"/>
  <c r="AI21" i="4" s="1"/>
  <c r="AH16" i="2"/>
  <c r="I19" i="3" s="1"/>
  <c r="R19" i="3" s="1"/>
  <c r="AI17" i="4" s="1"/>
  <c r="AE13" i="4"/>
  <c r="AF13" i="4" s="1"/>
  <c r="K12" i="3"/>
  <c r="T12" i="3" s="1"/>
  <c r="AH14" i="2"/>
  <c r="AH26" i="2"/>
  <c r="AH12" i="2"/>
  <c r="I9" i="3"/>
  <c r="I11" i="3" s="1"/>
  <c r="J22" i="3"/>
  <c r="AI19" i="2"/>
  <c r="J25" i="3"/>
  <c r="J27" i="3"/>
  <c r="J29" i="3" s="1"/>
  <c r="J31" i="3"/>
  <c r="S31" i="3" s="1"/>
  <c r="AK25" i="4" s="1"/>
  <c r="J34" i="3"/>
  <c r="J35" i="3" s="1"/>
  <c r="O19" i="1"/>
  <c r="J10" i="3"/>
  <c r="J16" i="3"/>
  <c r="J17" i="3" s="1"/>
  <c r="O15" i="1"/>
  <c r="AI10" i="2"/>
  <c r="J18" i="3"/>
  <c r="S18" i="3" s="1"/>
  <c r="AJ17" i="4" s="1"/>
  <c r="AG20" i="2"/>
  <c r="I24" i="3" s="1"/>
  <c r="O21" i="1"/>
  <c r="AI25" i="2"/>
  <c r="S13" i="3"/>
  <c r="AK13" i="4" s="1"/>
  <c r="O13" i="1"/>
  <c r="AI13" i="2"/>
  <c r="AI11" i="4"/>
  <c r="AE15" i="4"/>
  <c r="AF15" i="4" s="1"/>
  <c r="AI15" i="2"/>
  <c r="R12" i="3"/>
  <c r="AJ15" i="4"/>
  <c r="AG14" i="2"/>
  <c r="I15" i="3" s="1"/>
  <c r="S33" i="3"/>
  <c r="AH24" i="2"/>
  <c r="AJ16" i="2"/>
  <c r="J19" i="3" s="1"/>
  <c r="O17" i="1"/>
  <c r="O23" i="1"/>
  <c r="AE23" i="4"/>
  <c r="AF23" i="4" s="1"/>
  <c r="AH22" i="2"/>
  <c r="O25" i="1"/>
  <c r="AI27" i="2"/>
  <c r="AI23" i="2"/>
  <c r="AG11" i="2"/>
  <c r="AI20" i="2"/>
  <c r="J24" i="3" s="1"/>
  <c r="AG22" i="2"/>
  <c r="I27" i="3" s="1"/>
  <c r="AG24" i="2"/>
  <c r="I30" i="3" s="1"/>
  <c r="AG26" i="2"/>
  <c r="I33" i="3" s="1"/>
  <c r="AH18" i="2"/>
  <c r="AG19" i="2" l="1"/>
  <c r="S16" i="3"/>
  <c r="AK15" i="4" s="1"/>
  <c r="AJ16" i="4" s="1"/>
  <c r="AG21" i="2"/>
  <c r="AG17" i="2"/>
  <c r="I26" i="3"/>
  <c r="I28" i="3"/>
  <c r="R28" i="3" s="1"/>
  <c r="AI23" i="4" s="1"/>
  <c r="I13" i="3"/>
  <c r="I14" i="3" s="1"/>
  <c r="I20" i="3"/>
  <c r="I22" i="3"/>
  <c r="I23" i="3" s="1"/>
  <c r="R18" i="3"/>
  <c r="I31" i="3"/>
  <c r="I32" i="3" s="1"/>
  <c r="I34" i="3"/>
  <c r="R34" i="3" s="1"/>
  <c r="AI27" i="4" s="1"/>
  <c r="AG13" i="2"/>
  <c r="I16" i="3"/>
  <c r="R16" i="3" s="1"/>
  <c r="AI15" i="4" s="1"/>
  <c r="R9" i="3"/>
  <c r="S34" i="3"/>
  <c r="AK27" i="4" s="1"/>
  <c r="S27" i="3"/>
  <c r="J23" i="3"/>
  <c r="S22" i="3"/>
  <c r="S10" i="3"/>
  <c r="AK11" i="4" s="1"/>
  <c r="J26" i="3"/>
  <c r="J32" i="3"/>
  <c r="AI11" i="2"/>
  <c r="J9" i="3"/>
  <c r="J11" i="3" s="1"/>
  <c r="J20" i="3"/>
  <c r="S25" i="3"/>
  <c r="AK21" i="4" s="1"/>
  <c r="S14" i="3"/>
  <c r="AJ14" i="4"/>
  <c r="AI17" i="2"/>
  <c r="AG27" i="2"/>
  <c r="AI21" i="2"/>
  <c r="S30" i="3"/>
  <c r="AG15" i="2"/>
  <c r="R24" i="3"/>
  <c r="AG25" i="2"/>
  <c r="AH13" i="4"/>
  <c r="AG23" i="2"/>
  <c r="AJ27" i="4"/>
  <c r="AH19" i="4"/>
  <c r="S17" i="3" l="1"/>
  <c r="S35" i="3"/>
  <c r="AJ28" i="4"/>
  <c r="R31" i="3"/>
  <c r="AI25" i="4" s="1"/>
  <c r="I29" i="3"/>
  <c r="R22" i="3"/>
  <c r="AI19" i="4" s="1"/>
  <c r="AH20" i="4" s="1"/>
  <c r="AH11" i="4"/>
  <c r="AH12" i="4" s="1"/>
  <c r="R11" i="3"/>
  <c r="I35" i="3"/>
  <c r="R20" i="3"/>
  <c r="AH17" i="4"/>
  <c r="AH18" i="4" s="1"/>
  <c r="I17" i="3"/>
  <c r="R13" i="3"/>
  <c r="AJ23" i="4"/>
  <c r="AJ24" i="4" s="1"/>
  <c r="S29" i="3"/>
  <c r="S9" i="3"/>
  <c r="AJ11" i="4" s="1"/>
  <c r="AJ12" i="4" s="1"/>
  <c r="AK19" i="4"/>
  <c r="AJ20" i="4" s="1"/>
  <c r="S23" i="3"/>
  <c r="AH21" i="4"/>
  <c r="AH22" i="4" s="1"/>
  <c r="R26" i="3"/>
  <c r="R33" i="3"/>
  <c r="R30" i="3"/>
  <c r="S24" i="3"/>
  <c r="R27" i="3"/>
  <c r="AJ25" i="4"/>
  <c r="AJ26" i="4" s="1"/>
  <c r="S32" i="3"/>
  <c r="R15" i="3"/>
  <c r="S19" i="3"/>
  <c r="S11" i="3" l="1"/>
  <c r="R23" i="3"/>
  <c r="AI13" i="4"/>
  <c r="AH14" i="4" s="1"/>
  <c r="R14" i="3"/>
  <c r="S26" i="3"/>
  <c r="AJ21" i="4"/>
  <c r="AJ22" i="4" s="1"/>
  <c r="AK17" i="4"/>
  <c r="AJ18" i="4" s="1"/>
  <c r="S20" i="3"/>
  <c r="AH27" i="4"/>
  <c r="AH28" i="4" s="1"/>
  <c r="R35" i="3"/>
  <c r="AH15" i="4"/>
  <c r="AH16" i="4" s="1"/>
  <c r="R17" i="3"/>
  <c r="R29" i="3"/>
  <c r="AH23" i="4"/>
  <c r="AH24" i="4" s="1"/>
  <c r="AH25" i="4"/>
  <c r="AH26" i="4" s="1"/>
  <c r="R32" i="3"/>
  <c r="E13" i="4"/>
</calcChain>
</file>

<file path=xl/sharedStrings.xml><?xml version="1.0" encoding="utf-8"?>
<sst xmlns="http://schemas.openxmlformats.org/spreadsheetml/2006/main" count="206" uniqueCount="73">
  <si>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</si>
  <si>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</si>
  <si>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</si>
  <si>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</si>
  <si>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</si>
  <si>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</si>
  <si>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</si>
  <si>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</si>
  <si>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</si>
  <si>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</si>
  <si>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</si>
  <si>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</si>
  <si>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</si>
  <si>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</si>
  <si>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</si>
  <si>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</si>
  <si>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</si>
  <si>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</si>
  <si>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Группа  А</t>
  </si>
  <si>
    <t>Группа  Б</t>
  </si>
  <si>
    <t>Кол. побед</t>
  </si>
  <si>
    <t>Команды</t>
  </si>
  <si>
    <t>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</si>
  <si>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</si>
  <si>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</si>
  <si>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</si>
  <si>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</si>
  <si>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</si>
  <si>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</si>
  <si>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</si>
  <si>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Кол побед</t>
  </si>
  <si>
    <t xml:space="preserve"> КАЗАХСТАНСКАЯ ФЕДЕРАЦИЯ  ВОЛЕЙБОЛА  </t>
  </si>
  <si>
    <t>НАЦИОНАЛЬНЫЙ ОЛИМПИЙСКИЙ КОМИТЕТ</t>
  </si>
  <si>
    <t>8-й день</t>
  </si>
  <si>
    <t>9-й день</t>
  </si>
  <si>
    <t>Главный судья, МА</t>
  </si>
  <si>
    <t>Подсчёт  коэффициентов  соотношений  мячей 3-го круга</t>
  </si>
  <si>
    <t>«Жетысу»                                    Алматинская область</t>
  </si>
  <si>
    <t>«Алтай»                                                   ВКО</t>
  </si>
  <si>
    <t>«ERTIS»                                  Павлодарская область</t>
  </si>
  <si>
    <t>«Куаныш»                                                    СКО</t>
  </si>
  <si>
    <t>«Алматы»                                            г.Алматы</t>
  </si>
  <si>
    <t>«Ару-Астана»                                                 г. Нур-Султан</t>
  </si>
  <si>
    <t>«Алтай-2»                                              ВКО</t>
  </si>
  <si>
    <t>«Караганда»                         Карагандинская область</t>
  </si>
  <si>
    <t>«Айқаракөз»                                    Алматинская область</t>
  </si>
  <si>
    <t>10-19.11.2021г.</t>
  </si>
  <si>
    <t>IІ тур</t>
  </si>
  <si>
    <t>г. Талдыкорган</t>
  </si>
  <si>
    <t>22-29.12.2021г.</t>
  </si>
  <si>
    <t>г.Усть-Каменогорск</t>
  </si>
  <si>
    <t>Очки   2-х туров</t>
  </si>
  <si>
    <t>Очки   3-го тура</t>
  </si>
  <si>
    <t>Очки    3-х туров</t>
  </si>
  <si>
    <t>мячей</t>
  </si>
  <si>
    <t xml:space="preserve"> парт </t>
  </si>
  <si>
    <t>парт</t>
  </si>
  <si>
    <t>г. Петро-павловск</t>
  </si>
  <si>
    <t>победы</t>
  </si>
  <si>
    <t>КОМИТЕТ ПО ДЕЛАМ СПОРТА И ФИЗИЧЕСКОЙ КУЛЬТУРЫ МИНИСТЕРСТВА  КУЛЬТУРЫ  И  СПОРТА  РЕСПУБЛИКИ  КАЗАХСТАН</t>
  </si>
  <si>
    <t>ТАБЛИЦА РЕЗУЛЬТАТОВ 3-х ТУРОВ 30-го ЧРК ПО ВОЛЕЙБОЛУ СРЕДИ ЖЕНСКИХ КОМАНД НАЦИОНАЛЬНОЙ ЛИГИ</t>
  </si>
  <si>
    <t>1-10.02.2022г.</t>
  </si>
  <si>
    <t>3-го тура 30-го чемпионата РК по волейболу среди женских команд Национальной лиги</t>
  </si>
  <si>
    <t>3-х  туров 30-го чемпионата РК по волейболу среди женских команд Национальной лиги</t>
  </si>
  <si>
    <t>:</t>
  </si>
  <si>
    <t>г. Усть-Каменогорск</t>
  </si>
  <si>
    <t>01-10.02.2022 год</t>
  </si>
  <si>
    <t>Главный секретарь, СС</t>
  </si>
  <si>
    <t xml:space="preserve">                Е. Воробьева</t>
  </si>
  <si>
    <t>Е. Сырлыбаев</t>
  </si>
  <si>
    <t>Е.Воробьева</t>
  </si>
  <si>
    <t>Главный судья, МА                   Е. Сырлыбаев</t>
  </si>
  <si>
    <t>Главный судья, МА                 Е. Сырлыбаев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</si>
</sst>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8" fillId="0" borderId="9" xfId="0" applyFont="1" applyBorder="1"/>
    <xf numFmtId="0" fontId="8" fillId="0" borderId="5" xfId="0" applyFont="1" applyBorder="1"/>
    <xf numFmtId="0" fontId="8" fillId="0" borderId="10" xfId="0" applyFont="1" applyBorder="1"/>
    <xf numFmtId="49" fontId="4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4" xfId="0" applyFont="1" applyBorder="1"/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33" xfId="0" applyBorder="1"/>
    <xf numFmtId="49" fontId="4" fillId="2" borderId="41" xfId="0" applyNumberFormat="1" applyFont="1" applyFill="1" applyBorder="1" applyAlignment="1">
      <alignment horizontal="center" vertical="center" wrapText="1"/>
    </xf>
    <xf numFmtId="49" fontId="4" fillId="2" borderId="4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6" xfId="0" applyFont="1" applyFill="1" applyBorder="1"/>
    <xf numFmtId="0" fontId="8" fillId="0" borderId="34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0" borderId="14" xfId="0" applyFont="1" applyFill="1" applyBorder="1"/>
    <xf numFmtId="0" fontId="8" fillId="0" borderId="10" xfId="0" applyFont="1" applyFill="1" applyBorder="1"/>
    <xf numFmtId="49" fontId="8" fillId="0" borderId="0" xfId="0" applyNumberFormat="1" applyFont="1"/>
    <xf numFmtId="49" fontId="13" fillId="0" borderId="1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0" fillId="0" borderId="41" xfId="0" applyFont="1" applyBorder="1" applyAlignment="1"/>
    <xf numFmtId="0" fontId="8" fillId="0" borderId="20" xfId="0" applyFont="1" applyBorder="1" applyAlignment="1"/>
    <xf numFmtId="0" fontId="8" fillId="0" borderId="42" xfId="0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47" xfId="0" applyFont="1" applyBorder="1"/>
    <xf numFmtId="0" fontId="8" fillId="0" borderId="48" xfId="0" applyFont="1" applyBorder="1"/>
    <xf numFmtId="0" fontId="5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21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13" fillId="0" borderId="59" xfId="0" applyNumberFormat="1" applyFont="1" applyBorder="1" applyAlignment="1">
      <alignment horizontal="center" vertical="center"/>
    </xf>
    <xf numFmtId="2" fontId="13" fillId="0" borderId="60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164" fontId="8" fillId="3" borderId="57" xfId="0" applyNumberFormat="1" applyFont="1" applyFill="1" applyBorder="1" applyAlignment="1">
      <alignment horizontal="center" vertical="center"/>
    </xf>
    <xf numFmtId="164" fontId="8" fillId="3" borderId="52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64" fontId="8" fillId="3" borderId="61" xfId="0" applyNumberFormat="1" applyFont="1" applyFill="1" applyBorder="1" applyAlignment="1">
      <alignment horizontal="center" vertical="center"/>
    </xf>
    <xf numFmtId="164" fontId="8" fillId="3" borderId="6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8" fillId="3" borderId="59" xfId="0" applyNumberFormat="1" applyFont="1" applyFill="1" applyBorder="1" applyAlignment="1">
      <alignment horizontal="center" vertical="center"/>
    </xf>
    <xf numFmtId="164" fontId="8" fillId="3" borderId="60" xfId="0" applyNumberFormat="1" applyFont="1" applyFill="1" applyBorder="1" applyAlignment="1">
      <alignment horizontal="center" vertical="center"/>
    </xf>
    <xf numFmtId="164" fontId="8" fillId="0" borderId="63" xfId="0" applyNumberFormat="1" applyFont="1" applyBorder="1" applyAlignment="1">
      <alignment horizontal="center" vertical="center"/>
    </xf>
    <xf numFmtId="164" fontId="8" fillId="0" borderId="60" xfId="0" applyNumberFormat="1" applyFont="1" applyBorder="1" applyAlignment="1">
      <alignment horizontal="center" vertical="center"/>
    </xf>
    <xf numFmtId="164" fontId="8" fillId="0" borderId="59" xfId="0" applyNumberFormat="1" applyFont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2" fontId="13" fillId="0" borderId="63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5025" y="21717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052" name="Picture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2053" name="Picture 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9525</xdr:rowOff>
    </xdr:from>
    <xdr:to>
      <xdr:col>20</xdr:col>
      <xdr:colOff>133350</xdr:colOff>
      <xdr:row>20</xdr:row>
      <xdr:rowOff>200025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2055" name="Picture 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4914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132036</xdr:colOff>
      <xdr:row>24</xdr:row>
      <xdr:rowOff>323850</xdr:rowOff>
    </xdr:to>
    <xdr:pic>
      <xdr:nvPicPr>
        <xdr:cNvPr id="2056" name="Picture 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5372100"/>
          <a:ext cx="41778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5829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0</xdr:colOff>
      <xdr:row>27</xdr:row>
      <xdr:rowOff>0</xdr:rowOff>
    </xdr:from>
    <xdr:to>
      <xdr:col>30</xdr:col>
      <xdr:colOff>0</xdr:colOff>
      <xdr:row>27</xdr:row>
      <xdr:rowOff>0</xdr:rowOff>
    </xdr:to>
    <xdr:pic>
      <xdr:nvPicPr>
        <xdr:cNvPr id="2058" name="Picture 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00775" y="6286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</xdr:row>
      <xdr:rowOff>9525</xdr:rowOff>
    </xdr:from>
    <xdr:to>
      <xdr:col>4</xdr:col>
      <xdr:colOff>123825</xdr:colOff>
      <xdr:row>11</xdr:row>
      <xdr:rowOff>209550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240982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12</xdr:row>
      <xdr:rowOff>19050</xdr:rowOff>
    </xdr:from>
    <xdr:to>
      <xdr:col>7</xdr:col>
      <xdr:colOff>123825</xdr:colOff>
      <xdr:row>13</xdr:row>
      <xdr:rowOff>200025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8765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14</xdr:row>
      <xdr:rowOff>19050</xdr:rowOff>
    </xdr:from>
    <xdr:to>
      <xdr:col>10</xdr:col>
      <xdr:colOff>123825</xdr:colOff>
      <xdr:row>15</xdr:row>
      <xdr:rowOff>200025</xdr:rowOff>
    </xdr:to>
    <xdr:pic>
      <xdr:nvPicPr>
        <xdr:cNvPr id="3075" name="Picture 1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33337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28575</xdr:colOff>
      <xdr:row>16</xdr:row>
      <xdr:rowOff>19050</xdr:rowOff>
    </xdr:from>
    <xdr:to>
      <xdr:col>13</xdr:col>
      <xdr:colOff>123825</xdr:colOff>
      <xdr:row>17</xdr:row>
      <xdr:rowOff>209550</xdr:rowOff>
    </xdr:to>
    <xdr:pic>
      <xdr:nvPicPr>
        <xdr:cNvPr id="3076" name="Picture 1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3790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18</xdr:row>
      <xdr:rowOff>19050</xdr:rowOff>
    </xdr:from>
    <xdr:to>
      <xdr:col>16</xdr:col>
      <xdr:colOff>123825</xdr:colOff>
      <xdr:row>19</xdr:row>
      <xdr:rowOff>209550</xdr:rowOff>
    </xdr:to>
    <xdr:pic>
      <xdr:nvPicPr>
        <xdr:cNvPr id="3077" name="Picture 1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100" y="42481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20</xdr:row>
      <xdr:rowOff>19050</xdr:rowOff>
    </xdr:from>
    <xdr:to>
      <xdr:col>19</xdr:col>
      <xdr:colOff>123825</xdr:colOff>
      <xdr:row>21</xdr:row>
      <xdr:rowOff>200025</xdr:rowOff>
    </xdr:to>
    <xdr:pic>
      <xdr:nvPicPr>
        <xdr:cNvPr id="3078" name="Picture 1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47053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28575</xdr:colOff>
      <xdr:row>22</xdr:row>
      <xdr:rowOff>19050</xdr:rowOff>
    </xdr:from>
    <xdr:to>
      <xdr:col>22</xdr:col>
      <xdr:colOff>123825</xdr:colOff>
      <xdr:row>23</xdr:row>
      <xdr:rowOff>209550</xdr:rowOff>
    </xdr:to>
    <xdr:pic>
      <xdr:nvPicPr>
        <xdr:cNvPr id="3079" name="Picture 1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1625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24</xdr:row>
      <xdr:rowOff>28574</xdr:rowOff>
    </xdr:from>
    <xdr:to>
      <xdr:col>25</xdr:col>
      <xdr:colOff>123825</xdr:colOff>
      <xdr:row>25</xdr:row>
      <xdr:rowOff>266699</xdr:rowOff>
    </xdr:to>
    <xdr:pic>
      <xdr:nvPicPr>
        <xdr:cNvPr id="3080" name="Picture 1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5629274"/>
          <a:ext cx="4000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28575</xdr:colOff>
      <xdr:row>26</xdr:row>
      <xdr:rowOff>19050</xdr:rowOff>
    </xdr:from>
    <xdr:to>
      <xdr:col>28</xdr:col>
      <xdr:colOff>123825</xdr:colOff>
      <xdr:row>27</xdr:row>
      <xdr:rowOff>209550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6076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8"/>
  <sheetViews>
    <sheetView topLeftCell="C10" workbookViewId="0">
      <selection activeCell="K28" sqref="K28"/>
    </sheetView>
  </sheetViews>
  <sheetFormatPr defaultRowHeight="15" x14ac:dyDescent="0.25"/>
  <cols>
    <col min="1" max="1" width="11.28515625" style="20" customWidth="1"/>
    <col min="2" max="2" width="6.5703125" style="20" customWidth="1"/>
    <col min="3" max="3" width="6.28515625" style="20" customWidth="1"/>
    <col min="4" max="4" width="37.42578125" style="20" customWidth="1"/>
    <col min="5" max="14" width="9.140625" style="20"/>
    <col min="15" max="15" width="9.28515625" style="20" customWidth="1"/>
    <col min="16" max="16" width="10.5703125" style="20" customWidth="1"/>
    <col min="17" max="16384" width="9.140625" style="20"/>
  </cols>
  <sheetData>
    <row r="1" spans="2:16" ht="17.45" customHeight="1" x14ac:dyDescent="0.25"/>
    <row r="2" spans="2:16" ht="17.45" customHeight="1" x14ac:dyDescent="0.25"/>
    <row r="3" spans="2:16" ht="17.45" customHeight="1" x14ac:dyDescent="0.25"/>
    <row r="4" spans="2:16" ht="17.45" customHeight="1" x14ac:dyDescent="0.25"/>
    <row r="5" spans="2:16" ht="17.45" customHeight="1" x14ac:dyDescent="0.25"/>
    <row r="6" spans="2:16" ht="17.45" customHeight="1" x14ac:dyDescent="0.25">
      <c r="E6" s="41" t="s">
        <v>36</v>
      </c>
    </row>
    <row r="7" spans="2:16" ht="17.45" customHeight="1" thickBot="1" x14ac:dyDescent="0.35">
      <c r="D7" s="1"/>
      <c r="P7" s="48"/>
    </row>
    <row r="8" spans="2:16" ht="17.100000000000001" customHeight="1" x14ac:dyDescent="0.25">
      <c r="C8" s="195" t="s">
        <v>0</v>
      </c>
      <c r="D8" s="195" t="s">
        <v>1</v>
      </c>
      <c r="E8" s="205" t="s">
        <v>5</v>
      </c>
      <c r="F8" s="205" t="s">
        <v>6</v>
      </c>
      <c r="G8" s="205" t="s">
        <v>7</v>
      </c>
      <c r="H8" s="205" t="s">
        <v>8</v>
      </c>
      <c r="I8" s="205" t="s">
        <v>9</v>
      </c>
      <c r="J8" s="205" t="s">
        <v>12</v>
      </c>
      <c r="K8" s="205" t="s">
        <v>13</v>
      </c>
      <c r="L8" s="205" t="s">
        <v>33</v>
      </c>
      <c r="M8" s="205" t="s">
        <v>34</v>
      </c>
      <c r="N8" s="202" t="s">
        <v>10</v>
      </c>
      <c r="O8" s="202" t="s">
        <v>11</v>
      </c>
      <c r="P8" s="48"/>
    </row>
    <row r="9" spans="2:16" ht="17.100000000000001" customHeight="1" x14ac:dyDescent="0.25">
      <c r="C9" s="208"/>
      <c r="D9" s="208"/>
      <c r="E9" s="206"/>
      <c r="F9" s="206"/>
      <c r="G9" s="206"/>
      <c r="H9" s="206"/>
      <c r="I9" s="206"/>
      <c r="J9" s="206"/>
      <c r="K9" s="206"/>
      <c r="L9" s="206"/>
      <c r="M9" s="206"/>
      <c r="N9" s="203"/>
      <c r="O9" s="203"/>
      <c r="P9" s="24"/>
    </row>
    <row r="10" spans="2:16" ht="17.100000000000001" customHeight="1" thickBot="1" x14ac:dyDescent="0.3">
      <c r="C10" s="196"/>
      <c r="D10" s="196"/>
      <c r="E10" s="207"/>
      <c r="F10" s="207"/>
      <c r="G10" s="207"/>
      <c r="H10" s="207"/>
      <c r="I10" s="207"/>
      <c r="J10" s="207"/>
      <c r="K10" s="207"/>
      <c r="L10" s="207"/>
      <c r="M10" s="207"/>
      <c r="N10" s="204"/>
      <c r="O10" s="204"/>
      <c r="P10" s="24"/>
    </row>
    <row r="11" spans="2:16" ht="17.100000000000001" customHeight="1" thickBot="1" x14ac:dyDescent="0.3">
      <c r="B11" s="199" t="s">
        <v>18</v>
      </c>
      <c r="C11" s="195">
        <v>1</v>
      </c>
      <c r="D11" s="197" t="s">
        <v>38</v>
      </c>
      <c r="E11" s="49">
        <v>75</v>
      </c>
      <c r="F11" s="49">
        <v>75</v>
      </c>
      <c r="G11" s="49">
        <v>75</v>
      </c>
      <c r="H11" s="49">
        <v>75</v>
      </c>
      <c r="I11" s="43">
        <v>75</v>
      </c>
      <c r="J11" s="49"/>
      <c r="K11" s="49">
        <v>107</v>
      </c>
      <c r="L11" s="84"/>
      <c r="M11" s="49"/>
      <c r="N11" s="49">
        <f t="shared" ref="N11:N26" si="0">E11+F11+G11+H11+K11+L11+M11</f>
        <v>407</v>
      </c>
      <c r="O11" s="209">
        <f>N11/N12</f>
        <v>1.403448275862069</v>
      </c>
      <c r="P11" s="24"/>
    </row>
    <row r="12" spans="2:16" ht="17.100000000000001" customHeight="1" thickBot="1" x14ac:dyDescent="0.3">
      <c r="B12" s="200"/>
      <c r="C12" s="196"/>
      <c r="D12" s="198"/>
      <c r="E12" s="50">
        <v>54</v>
      </c>
      <c r="F12" s="50">
        <v>29</v>
      </c>
      <c r="G12" s="50">
        <v>63</v>
      </c>
      <c r="H12" s="50">
        <v>39</v>
      </c>
      <c r="I12" s="20">
        <v>51</v>
      </c>
      <c r="J12" s="50"/>
      <c r="K12" s="50">
        <v>105</v>
      </c>
      <c r="L12" s="85"/>
      <c r="M12" s="51"/>
      <c r="N12" s="49">
        <f t="shared" si="0"/>
        <v>290</v>
      </c>
      <c r="O12" s="210"/>
      <c r="P12" s="24"/>
    </row>
    <row r="13" spans="2:16" ht="17.100000000000001" customHeight="1" thickBot="1" x14ac:dyDescent="0.3">
      <c r="B13" s="200"/>
      <c r="C13" s="195">
        <v>2</v>
      </c>
      <c r="D13" s="197" t="s">
        <v>37</v>
      </c>
      <c r="E13" s="49">
        <v>96</v>
      </c>
      <c r="F13" s="49">
        <v>75</v>
      </c>
      <c r="G13" s="49"/>
      <c r="H13" s="49">
        <v>75</v>
      </c>
      <c r="I13" s="89">
        <v>88</v>
      </c>
      <c r="J13" s="89">
        <v>75</v>
      </c>
      <c r="K13" s="49">
        <v>105</v>
      </c>
      <c r="L13" s="49"/>
      <c r="M13" s="49"/>
      <c r="N13" s="49">
        <f t="shared" si="0"/>
        <v>351</v>
      </c>
      <c r="O13" s="209">
        <f>N13/N14</f>
        <v>1.3146067415730338</v>
      </c>
      <c r="P13" s="24"/>
    </row>
    <row r="14" spans="2:16" ht="17.100000000000001" customHeight="1" thickBot="1" x14ac:dyDescent="0.3">
      <c r="B14" s="200"/>
      <c r="C14" s="196"/>
      <c r="D14" s="198"/>
      <c r="E14" s="51">
        <v>84</v>
      </c>
      <c r="F14" s="51">
        <v>48</v>
      </c>
      <c r="G14" s="51"/>
      <c r="H14" s="51">
        <v>28</v>
      </c>
      <c r="I14" s="90">
        <v>111</v>
      </c>
      <c r="J14" s="90">
        <v>46</v>
      </c>
      <c r="K14" s="51">
        <v>107</v>
      </c>
      <c r="L14" s="51"/>
      <c r="M14" s="51"/>
      <c r="N14" s="49">
        <f t="shared" si="0"/>
        <v>267</v>
      </c>
      <c r="O14" s="210"/>
      <c r="P14" s="24"/>
    </row>
    <row r="15" spans="2:16" ht="17.100000000000001" customHeight="1" thickBot="1" x14ac:dyDescent="0.3">
      <c r="B15" s="200"/>
      <c r="C15" s="195">
        <v>3</v>
      </c>
      <c r="D15" s="197" t="s">
        <v>39</v>
      </c>
      <c r="E15" s="49">
        <v>110</v>
      </c>
      <c r="F15" s="49">
        <v>48</v>
      </c>
      <c r="G15" s="49">
        <v>75</v>
      </c>
      <c r="H15" s="49">
        <v>38</v>
      </c>
      <c r="I15" s="42"/>
      <c r="J15" s="42">
        <v>49</v>
      </c>
      <c r="K15" s="49">
        <v>87</v>
      </c>
      <c r="L15" s="49"/>
      <c r="M15" s="49"/>
      <c r="N15" s="49">
        <f t="shared" si="0"/>
        <v>358</v>
      </c>
      <c r="O15" s="209">
        <f>N15/N16</f>
        <v>0.86682808716707027</v>
      </c>
      <c r="P15" s="24"/>
    </row>
    <row r="16" spans="2:16" ht="17.100000000000001" customHeight="1" thickBot="1" x14ac:dyDescent="0.3">
      <c r="B16" s="200"/>
      <c r="C16" s="196"/>
      <c r="D16" s="198"/>
      <c r="E16" s="50">
        <v>105</v>
      </c>
      <c r="F16" s="50">
        <v>75</v>
      </c>
      <c r="G16" s="50">
        <v>51</v>
      </c>
      <c r="H16" s="50">
        <v>75</v>
      </c>
      <c r="I16" s="44"/>
      <c r="J16" s="44">
        <v>75</v>
      </c>
      <c r="K16" s="50">
        <v>107</v>
      </c>
      <c r="L16" s="51"/>
      <c r="M16" s="51"/>
      <c r="N16" s="49">
        <f t="shared" si="0"/>
        <v>413</v>
      </c>
      <c r="O16" s="210"/>
      <c r="P16" s="24"/>
    </row>
    <row r="17" spans="2:16" ht="17.100000000000001" customHeight="1" thickBot="1" x14ac:dyDescent="0.3">
      <c r="B17" s="200"/>
      <c r="C17" s="195">
        <v>4</v>
      </c>
      <c r="D17" s="197" t="s">
        <v>40</v>
      </c>
      <c r="E17" s="49"/>
      <c r="F17" s="49">
        <v>75</v>
      </c>
      <c r="G17" s="49">
        <v>63</v>
      </c>
      <c r="H17" s="49">
        <v>75</v>
      </c>
      <c r="I17" s="42">
        <v>111</v>
      </c>
      <c r="J17" s="42">
        <v>75</v>
      </c>
      <c r="K17" s="49">
        <v>75</v>
      </c>
      <c r="L17" s="49"/>
      <c r="M17" s="49"/>
      <c r="N17" s="49">
        <f t="shared" si="0"/>
        <v>288</v>
      </c>
      <c r="O17" s="209">
        <f>N17/N18</f>
        <v>1.4187192118226601</v>
      </c>
      <c r="P17" s="24"/>
    </row>
    <row r="18" spans="2:16" ht="17.100000000000001" customHeight="1" thickBot="1" x14ac:dyDescent="0.3">
      <c r="B18" s="201"/>
      <c r="C18" s="196"/>
      <c r="D18" s="198"/>
      <c r="E18" s="50"/>
      <c r="F18" s="51">
        <v>56</v>
      </c>
      <c r="G18" s="51">
        <v>75</v>
      </c>
      <c r="H18" s="51">
        <v>38</v>
      </c>
      <c r="I18" s="47">
        <v>88</v>
      </c>
      <c r="J18" s="47">
        <v>50</v>
      </c>
      <c r="K18" s="51">
        <v>34</v>
      </c>
      <c r="M18" s="51"/>
      <c r="N18" s="49">
        <f>E18+F18+G18+H18+K18+M19+M18</f>
        <v>203</v>
      </c>
      <c r="O18" s="210"/>
      <c r="P18" s="24"/>
    </row>
    <row r="19" spans="2:16" ht="17.100000000000001" customHeight="1" thickBot="1" x14ac:dyDescent="0.3">
      <c r="B19" s="199" t="s">
        <v>19</v>
      </c>
      <c r="C19" s="195">
        <v>5</v>
      </c>
      <c r="D19" s="195" t="s">
        <v>41</v>
      </c>
      <c r="E19" s="64">
        <v>84</v>
      </c>
      <c r="F19" s="49">
        <v>110</v>
      </c>
      <c r="G19" s="49">
        <v>76</v>
      </c>
      <c r="H19" s="49">
        <v>75</v>
      </c>
      <c r="I19" s="42">
        <v>51</v>
      </c>
      <c r="J19" s="42">
        <v>75</v>
      </c>
      <c r="K19" s="49">
        <v>75</v>
      </c>
      <c r="L19" s="89"/>
      <c r="M19" s="49"/>
      <c r="N19" s="127">
        <f>E19+F19+G19+H19+K19+L19+M19</f>
        <v>420</v>
      </c>
      <c r="O19" s="209">
        <f>N19/N20</f>
        <v>1.1830985915492958</v>
      </c>
      <c r="P19" s="24"/>
    </row>
    <row r="20" spans="2:16" ht="17.100000000000001" customHeight="1" thickBot="1" x14ac:dyDescent="0.3">
      <c r="B20" s="200"/>
      <c r="C20" s="196"/>
      <c r="D20" s="196"/>
      <c r="E20" s="65">
        <v>96</v>
      </c>
      <c r="F20" s="50">
        <v>108</v>
      </c>
      <c r="G20" s="50">
        <v>60</v>
      </c>
      <c r="H20" s="50">
        <v>45</v>
      </c>
      <c r="I20" s="44">
        <v>75</v>
      </c>
      <c r="J20" s="44">
        <v>49</v>
      </c>
      <c r="K20" s="50">
        <v>46</v>
      </c>
      <c r="L20" s="90"/>
      <c r="M20" s="129"/>
      <c r="N20" s="127">
        <f t="shared" si="0"/>
        <v>355</v>
      </c>
      <c r="O20" s="210"/>
      <c r="P20" s="24"/>
    </row>
    <row r="21" spans="2:16" ht="17.100000000000001" customHeight="1" thickBot="1" x14ac:dyDescent="0.3">
      <c r="B21" s="200"/>
      <c r="C21" s="195">
        <v>6</v>
      </c>
      <c r="D21" s="197" t="s">
        <v>42</v>
      </c>
      <c r="E21" s="64">
        <v>105</v>
      </c>
      <c r="F21" s="49">
        <v>29</v>
      </c>
      <c r="G21" s="49">
        <v>54</v>
      </c>
      <c r="H21" s="49">
        <v>28</v>
      </c>
      <c r="I21" s="42">
        <v>84</v>
      </c>
      <c r="J21" s="42">
        <v>50</v>
      </c>
      <c r="K21" s="49">
        <v>46</v>
      </c>
      <c r="L21" s="49"/>
      <c r="M21" s="128"/>
      <c r="N21" s="49">
        <f t="shared" si="0"/>
        <v>262</v>
      </c>
      <c r="O21" s="209">
        <f>N21/N22</f>
        <v>0.63902439024390245</v>
      </c>
      <c r="P21" s="24"/>
    </row>
    <row r="22" spans="2:16" ht="17.100000000000001" customHeight="1" thickBot="1" x14ac:dyDescent="0.3">
      <c r="B22" s="200"/>
      <c r="C22" s="196"/>
      <c r="D22" s="198"/>
      <c r="E22" s="65">
        <v>110</v>
      </c>
      <c r="F22" s="50">
        <v>75</v>
      </c>
      <c r="G22" s="50">
        <v>75</v>
      </c>
      <c r="H22" s="50">
        <v>75</v>
      </c>
      <c r="I22" s="44">
        <v>91</v>
      </c>
      <c r="J22" s="44">
        <v>75</v>
      </c>
      <c r="K22" s="50">
        <v>75</v>
      </c>
      <c r="L22" s="50"/>
      <c r="M22" s="50"/>
      <c r="N22" s="52">
        <f t="shared" si="0"/>
        <v>410</v>
      </c>
      <c r="O22" s="210"/>
      <c r="P22" s="24"/>
    </row>
    <row r="23" spans="2:16" ht="17.100000000000001" customHeight="1" thickBot="1" x14ac:dyDescent="0.3">
      <c r="B23" s="200"/>
      <c r="C23" s="195">
        <v>7</v>
      </c>
      <c r="D23" s="197" t="s">
        <v>43</v>
      </c>
      <c r="E23" s="64">
        <v>106</v>
      </c>
      <c r="F23" s="49">
        <v>56</v>
      </c>
      <c r="G23" s="49">
        <v>51</v>
      </c>
      <c r="H23" s="49">
        <v>45</v>
      </c>
      <c r="I23" s="42">
        <v>91</v>
      </c>
      <c r="J23" s="42">
        <v>57</v>
      </c>
      <c r="K23" s="49"/>
      <c r="L23" s="49"/>
      <c r="M23" s="49"/>
      <c r="N23" s="49">
        <f t="shared" si="0"/>
        <v>258</v>
      </c>
      <c r="O23" s="209">
        <f>N23/N24</f>
        <v>0.76331360946745563</v>
      </c>
    </row>
    <row r="24" spans="2:16" ht="17.100000000000001" customHeight="1" thickBot="1" x14ac:dyDescent="0.3">
      <c r="B24" s="200"/>
      <c r="C24" s="196"/>
      <c r="D24" s="198"/>
      <c r="E24" s="65">
        <v>113</v>
      </c>
      <c r="F24" s="50">
        <v>75</v>
      </c>
      <c r="G24" s="50">
        <v>75</v>
      </c>
      <c r="H24" s="50">
        <v>75</v>
      </c>
      <c r="I24" s="44">
        <v>84</v>
      </c>
      <c r="J24" s="44">
        <v>75</v>
      </c>
      <c r="K24" s="50"/>
      <c r="L24" s="51"/>
      <c r="M24" s="51"/>
      <c r="N24" s="49">
        <f t="shared" si="0"/>
        <v>338</v>
      </c>
      <c r="O24" s="210"/>
    </row>
    <row r="25" spans="2:16" ht="17.100000000000001" customHeight="1" thickBot="1" x14ac:dyDescent="0.3">
      <c r="B25" s="200"/>
      <c r="C25" s="195">
        <v>8</v>
      </c>
      <c r="D25" s="197" t="s">
        <v>44</v>
      </c>
      <c r="E25" s="64">
        <v>54</v>
      </c>
      <c r="F25" s="49">
        <v>108</v>
      </c>
      <c r="G25" s="49">
        <v>75</v>
      </c>
      <c r="H25" s="49"/>
      <c r="I25" s="89">
        <v>75</v>
      </c>
      <c r="J25" s="89">
        <v>75</v>
      </c>
      <c r="K25" s="49">
        <v>107</v>
      </c>
      <c r="L25" s="49"/>
      <c r="M25" s="49"/>
      <c r="N25" s="49">
        <f t="shared" si="0"/>
        <v>344</v>
      </c>
      <c r="O25" s="209">
        <f>N25/N26</f>
        <v>1.0552147239263803</v>
      </c>
    </row>
    <row r="26" spans="2:16" ht="17.45" customHeight="1" thickBot="1" x14ac:dyDescent="0.3">
      <c r="B26" s="201"/>
      <c r="C26" s="196"/>
      <c r="D26" s="198"/>
      <c r="E26" s="65">
        <v>75</v>
      </c>
      <c r="F26" s="50">
        <v>110</v>
      </c>
      <c r="G26" s="50">
        <v>54</v>
      </c>
      <c r="H26" s="50"/>
      <c r="I26" s="91">
        <v>58</v>
      </c>
      <c r="J26" s="91">
        <v>57</v>
      </c>
      <c r="K26" s="50">
        <v>87</v>
      </c>
      <c r="L26" s="50"/>
      <c r="M26" s="50"/>
      <c r="N26" s="52">
        <f t="shared" si="0"/>
        <v>326</v>
      </c>
      <c r="O26" s="210"/>
    </row>
    <row r="27" spans="2:16" ht="17.45" customHeight="1" thickBot="1" x14ac:dyDescent="0.3">
      <c r="C27" s="195">
        <v>9</v>
      </c>
      <c r="D27" s="197" t="s">
        <v>45</v>
      </c>
      <c r="E27" s="64">
        <v>113</v>
      </c>
      <c r="F27" s="49"/>
      <c r="G27" s="49">
        <v>60</v>
      </c>
      <c r="H27" s="49">
        <v>39</v>
      </c>
      <c r="I27" s="42">
        <v>58</v>
      </c>
      <c r="J27" s="42">
        <v>46</v>
      </c>
      <c r="K27" s="49">
        <v>34</v>
      </c>
      <c r="L27" s="49"/>
      <c r="M27" s="49"/>
      <c r="N27" s="49">
        <f>E27+F27+G27+H27+K27+L27+M27</f>
        <v>246</v>
      </c>
      <c r="O27" s="209">
        <f>N27/N28</f>
        <v>0.74096385542168675</v>
      </c>
    </row>
    <row r="28" spans="2:16" ht="17.45" customHeight="1" thickBot="1" x14ac:dyDescent="0.3">
      <c r="C28" s="196"/>
      <c r="D28" s="198"/>
      <c r="E28" s="65">
        <v>106</v>
      </c>
      <c r="F28" s="50"/>
      <c r="G28" s="50">
        <v>76</v>
      </c>
      <c r="H28" s="50">
        <v>75</v>
      </c>
      <c r="I28" s="44">
        <v>75</v>
      </c>
      <c r="J28" s="44">
        <v>75</v>
      </c>
      <c r="K28" s="50">
        <v>75</v>
      </c>
      <c r="L28" s="50"/>
      <c r="M28" s="50"/>
      <c r="N28" s="52">
        <f>E28+F28+G28+H28+K28+L28+M28</f>
        <v>332</v>
      </c>
      <c r="O28" s="210"/>
    </row>
  </sheetData>
  <mergeCells count="42">
    <mergeCell ref="O27:O28"/>
    <mergeCell ref="O21:O22"/>
    <mergeCell ref="O13:O14"/>
    <mergeCell ref="O17:O18"/>
    <mergeCell ref="O15:O16"/>
    <mergeCell ref="O19:O20"/>
    <mergeCell ref="O25:O26"/>
    <mergeCell ref="O23:O24"/>
    <mergeCell ref="O8:O10"/>
    <mergeCell ref="D8:D10"/>
    <mergeCell ref="C8:C10"/>
    <mergeCell ref="O11:O12"/>
    <mergeCell ref="I8:I10"/>
    <mergeCell ref="E8:E10"/>
    <mergeCell ref="C11:C12"/>
    <mergeCell ref="F8:F10"/>
    <mergeCell ref="G8:G10"/>
    <mergeCell ref="K8:K10"/>
    <mergeCell ref="B19:B26"/>
    <mergeCell ref="C19:C20"/>
    <mergeCell ref="C23:C24"/>
    <mergeCell ref="N8:N10"/>
    <mergeCell ref="L8:L10"/>
    <mergeCell ref="B11:B18"/>
    <mergeCell ref="D15:D16"/>
    <mergeCell ref="C17:C18"/>
    <mergeCell ref="C15:C16"/>
    <mergeCell ref="D25:D26"/>
    <mergeCell ref="D11:D12"/>
    <mergeCell ref="C13:C14"/>
    <mergeCell ref="J8:J10"/>
    <mergeCell ref="M8:M10"/>
    <mergeCell ref="D13:D14"/>
    <mergeCell ref="H8:H10"/>
    <mergeCell ref="C27:C28"/>
    <mergeCell ref="C25:C26"/>
    <mergeCell ref="C21:C22"/>
    <mergeCell ref="D17:D18"/>
    <mergeCell ref="D27:D28"/>
    <mergeCell ref="D23:D24"/>
    <mergeCell ref="D19:D20"/>
    <mergeCell ref="D21:D22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D29"/>
  <sheetViews>
    <sheetView topLeftCell="A7" workbookViewId="0">
      <selection activeCell="AM20" sqref="AM20"/>
    </sheetView>
  </sheetViews>
  <sheetFormatPr defaultRowHeight="15" x14ac:dyDescent="0.25"/>
  <cols>
    <col min="1" max="1" width="2.5703125" style="20" customWidth="1"/>
    <col min="2" max="2" width="4.42578125" style="20" customWidth="1"/>
    <col min="3" max="3" width="24.28515625" style="20" customWidth="1"/>
    <col min="4" max="4" width="2.28515625" style="21" customWidth="1"/>
    <col min="5" max="5" width="2.28515625" style="22" customWidth="1"/>
    <col min="6" max="6" width="2.28515625" style="23" customWidth="1"/>
    <col min="7" max="7" width="2.28515625" style="21" customWidth="1"/>
    <col min="8" max="8" width="2.28515625" style="22" customWidth="1"/>
    <col min="9" max="9" width="2.28515625" style="23" customWidth="1"/>
    <col min="10" max="10" width="2.28515625" style="21" customWidth="1"/>
    <col min="11" max="11" width="2.28515625" style="22" customWidth="1"/>
    <col min="12" max="12" width="2.28515625" style="23" customWidth="1"/>
    <col min="13" max="13" width="2.28515625" style="21" customWidth="1"/>
    <col min="14" max="14" width="2.28515625" style="22" customWidth="1"/>
    <col min="15" max="15" width="2.28515625" style="23" customWidth="1"/>
    <col min="16" max="16" width="2.28515625" style="21" customWidth="1"/>
    <col min="17" max="17" width="2.28515625" style="22" customWidth="1"/>
    <col min="18" max="18" width="2.28515625" style="23" customWidth="1"/>
    <col min="19" max="19" width="2.28515625" style="21" customWidth="1"/>
    <col min="20" max="20" width="2.28515625" style="22" customWidth="1"/>
    <col min="21" max="21" width="2.28515625" style="23" customWidth="1"/>
    <col min="22" max="22" width="2.28515625" style="21" customWidth="1"/>
    <col min="23" max="23" width="2.28515625" style="22" customWidth="1"/>
    <col min="24" max="24" width="2.28515625" style="23" customWidth="1"/>
    <col min="25" max="25" width="2.28515625" style="21" customWidth="1"/>
    <col min="26" max="26" width="2.28515625" style="22" customWidth="1"/>
    <col min="27" max="30" width="2.28515625" style="23" customWidth="1"/>
    <col min="31" max="31" width="8" style="23" customWidth="1"/>
    <col min="32" max="32" width="7.85546875" style="23" customWidth="1"/>
    <col min="33" max="33" width="5.42578125" style="20" customWidth="1"/>
    <col min="34" max="34" width="5" style="20" customWidth="1"/>
    <col min="35" max="35" width="5.28515625" style="20" customWidth="1"/>
    <col min="36" max="36" width="4.7109375" style="20" customWidth="1"/>
    <col min="37" max="37" width="9" style="20" customWidth="1"/>
    <col min="38" max="16384" width="9.140625" style="20"/>
  </cols>
  <sheetData>
    <row r="1" spans="2:56" ht="18" customHeight="1" x14ac:dyDescent="0.25">
      <c r="O1" s="26"/>
      <c r="Q1" s="9"/>
      <c r="V1" s="9" t="s">
        <v>15</v>
      </c>
    </row>
    <row r="2" spans="2:56" ht="18" customHeight="1" x14ac:dyDescent="0.25">
      <c r="O2" s="26"/>
      <c r="Q2" s="9"/>
      <c r="V2" s="9" t="s">
        <v>16</v>
      </c>
    </row>
    <row r="3" spans="2:56" ht="18" customHeight="1" x14ac:dyDescent="0.25">
      <c r="O3" s="26"/>
      <c r="Q3" s="9"/>
      <c r="V3" s="83" t="s">
        <v>32</v>
      </c>
    </row>
    <row r="4" spans="2:56" ht="18" customHeight="1" x14ac:dyDescent="0.25">
      <c r="V4" s="9" t="s">
        <v>31</v>
      </c>
    </row>
    <row r="5" spans="2:56" ht="18.75" customHeight="1" x14ac:dyDescent="0.25">
      <c r="O5" s="27"/>
      <c r="Q5" s="10"/>
      <c r="V5" s="10" t="s">
        <v>17</v>
      </c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2:56" ht="20.25" customHeight="1" thickBot="1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S6" s="19"/>
      <c r="U6" s="19"/>
      <c r="V6" s="11" t="s">
        <v>62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24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24"/>
      <c r="AZ6" s="24"/>
      <c r="BA6" s="24"/>
      <c r="BB6" s="24"/>
      <c r="BC6" s="24"/>
      <c r="BD6" s="24"/>
    </row>
    <row r="7" spans="2:56" ht="19.5" thickBot="1" x14ac:dyDescent="0.3">
      <c r="B7" s="242" t="s">
        <v>66</v>
      </c>
      <c r="C7" s="244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4"/>
      <c r="P7" s="242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4"/>
      <c r="AE7" s="242" t="s">
        <v>65</v>
      </c>
      <c r="AF7" s="243"/>
      <c r="AG7" s="243"/>
      <c r="AH7" s="243"/>
      <c r="AI7" s="243"/>
      <c r="AJ7" s="243"/>
      <c r="AK7" s="24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2:56" ht="20.100000000000001" customHeight="1" x14ac:dyDescent="0.25">
      <c r="B8" s="195" t="s">
        <v>0</v>
      </c>
      <c r="C8" s="195" t="s">
        <v>1</v>
      </c>
      <c r="D8" s="197">
        <v>1</v>
      </c>
      <c r="E8" s="235"/>
      <c r="F8" s="236"/>
      <c r="G8" s="197">
        <v>2</v>
      </c>
      <c r="H8" s="235"/>
      <c r="I8" s="236"/>
      <c r="J8" s="197">
        <v>3</v>
      </c>
      <c r="K8" s="235"/>
      <c r="L8" s="236"/>
      <c r="M8" s="197">
        <v>4</v>
      </c>
      <c r="N8" s="235"/>
      <c r="O8" s="236"/>
      <c r="P8" s="197">
        <v>5</v>
      </c>
      <c r="Q8" s="235"/>
      <c r="R8" s="236"/>
      <c r="S8" s="197">
        <v>6</v>
      </c>
      <c r="T8" s="235"/>
      <c r="U8" s="236"/>
      <c r="V8" s="197">
        <v>7</v>
      </c>
      <c r="W8" s="235"/>
      <c r="X8" s="236"/>
      <c r="Y8" s="197">
        <v>8</v>
      </c>
      <c r="Z8" s="235"/>
      <c r="AA8" s="236"/>
      <c r="AB8" s="197">
        <v>9</v>
      </c>
      <c r="AC8" s="235"/>
      <c r="AD8" s="236"/>
      <c r="AE8" s="195" t="s">
        <v>4</v>
      </c>
      <c r="AF8" s="233" t="s">
        <v>20</v>
      </c>
      <c r="AG8" s="197" t="s">
        <v>14</v>
      </c>
      <c r="AH8" s="236"/>
      <c r="AI8" s="197" t="s">
        <v>3</v>
      </c>
      <c r="AJ8" s="236"/>
      <c r="AK8" s="195" t="s">
        <v>2</v>
      </c>
    </row>
    <row r="9" spans="2:56" ht="20.100000000000001" customHeight="1" thickBot="1" x14ac:dyDescent="0.3">
      <c r="B9" s="196"/>
      <c r="C9" s="196"/>
      <c r="D9" s="237"/>
      <c r="E9" s="238"/>
      <c r="F9" s="239"/>
      <c r="G9" s="237"/>
      <c r="H9" s="238"/>
      <c r="I9" s="239"/>
      <c r="J9" s="237"/>
      <c r="K9" s="238"/>
      <c r="L9" s="239"/>
      <c r="M9" s="237"/>
      <c r="N9" s="238"/>
      <c r="O9" s="239"/>
      <c r="P9" s="237"/>
      <c r="Q9" s="238"/>
      <c r="R9" s="239"/>
      <c r="S9" s="237"/>
      <c r="T9" s="238"/>
      <c r="U9" s="239"/>
      <c r="V9" s="237"/>
      <c r="W9" s="238"/>
      <c r="X9" s="239"/>
      <c r="Y9" s="237"/>
      <c r="Z9" s="238"/>
      <c r="AA9" s="239"/>
      <c r="AB9" s="198"/>
      <c r="AC9" s="240"/>
      <c r="AD9" s="241"/>
      <c r="AE9" s="217"/>
      <c r="AF9" s="245"/>
      <c r="AG9" s="237"/>
      <c r="AH9" s="239"/>
      <c r="AI9" s="237"/>
      <c r="AJ9" s="239"/>
      <c r="AK9" s="217"/>
    </row>
    <row r="10" spans="2:56" ht="18" customHeight="1" x14ac:dyDescent="0.25">
      <c r="B10" s="195">
        <v>1</v>
      </c>
      <c r="C10" s="218" t="str">
        <f>Лист1!D11</f>
        <v>«Алтай»                                                   ВКО</v>
      </c>
      <c r="D10" s="16"/>
      <c r="E10" s="6"/>
      <c r="F10" s="25"/>
      <c r="G10" s="29">
        <v>3</v>
      </c>
      <c r="H10" s="7" t="s">
        <v>64</v>
      </c>
      <c r="I10" s="30">
        <v>2</v>
      </c>
      <c r="J10" s="29"/>
      <c r="K10" s="7"/>
      <c r="L10" s="30"/>
      <c r="M10" s="29">
        <v>3</v>
      </c>
      <c r="N10" s="7" t="s">
        <v>64</v>
      </c>
      <c r="O10" s="30">
        <v>0</v>
      </c>
      <c r="P10" s="29">
        <v>3</v>
      </c>
      <c r="Q10" s="7" t="s">
        <v>64</v>
      </c>
      <c r="R10" s="30">
        <v>0</v>
      </c>
      <c r="S10" s="29">
        <v>3</v>
      </c>
      <c r="T10" s="7" t="s">
        <v>64</v>
      </c>
      <c r="U10" s="30">
        <v>0</v>
      </c>
      <c r="V10" s="29"/>
      <c r="W10" s="7"/>
      <c r="X10" s="30"/>
      <c r="Y10" s="29">
        <v>3</v>
      </c>
      <c r="Z10" s="7" t="s">
        <v>64</v>
      </c>
      <c r="AA10" s="30">
        <v>0</v>
      </c>
      <c r="AB10" s="29">
        <v>3</v>
      </c>
      <c r="AC10" s="7" t="s">
        <v>64</v>
      </c>
      <c r="AD10" s="30">
        <v>0</v>
      </c>
      <c r="AE10" s="220">
        <f>H11+K11+N11+Q11+T11+W11+Z11+AC11</f>
        <v>17</v>
      </c>
      <c r="AF10" s="222">
        <v>6</v>
      </c>
      <c r="AG10" s="8">
        <f>G10+J10+M10+P10+S10+V10+Y10+AB10</f>
        <v>18</v>
      </c>
      <c r="AH10" s="2">
        <f>I10+L10+O10+R10+U10+X10+AA10+AD10</f>
        <v>2</v>
      </c>
      <c r="AI10" s="86">
        <f>Лист1!N11</f>
        <v>407</v>
      </c>
      <c r="AJ10" s="3">
        <f>Лист1!N12</f>
        <v>290</v>
      </c>
      <c r="AK10" s="211">
        <v>1</v>
      </c>
    </row>
    <row r="11" spans="2:56" ht="18" customHeight="1" thickBot="1" x14ac:dyDescent="0.3">
      <c r="B11" s="196"/>
      <c r="C11" s="232"/>
      <c r="D11" s="17"/>
      <c r="E11" s="15"/>
      <c r="F11" s="28"/>
      <c r="G11" s="31"/>
      <c r="H11" s="14">
        <v>2</v>
      </c>
      <c r="I11" s="32"/>
      <c r="J11" s="31"/>
      <c r="K11" s="14"/>
      <c r="L11" s="32"/>
      <c r="M11" s="31"/>
      <c r="N11" s="14">
        <v>3</v>
      </c>
      <c r="O11" s="32"/>
      <c r="P11" s="31"/>
      <c r="Q11" s="14">
        <v>3</v>
      </c>
      <c r="R11" s="32"/>
      <c r="S11" s="31"/>
      <c r="T11" s="14">
        <v>3</v>
      </c>
      <c r="U11" s="32"/>
      <c r="V11" s="31"/>
      <c r="W11" s="14"/>
      <c r="X11" s="32"/>
      <c r="Y11" s="31"/>
      <c r="Z11" s="14">
        <v>3</v>
      </c>
      <c r="AA11" s="32"/>
      <c r="AB11" s="31"/>
      <c r="AC11" s="14">
        <v>3</v>
      </c>
      <c r="AD11" s="32"/>
      <c r="AE11" s="221"/>
      <c r="AF11" s="223"/>
      <c r="AG11" s="224">
        <f>AG10/AH10</f>
        <v>9</v>
      </c>
      <c r="AH11" s="225"/>
      <c r="AI11" s="226">
        <f>AI10/AJ10</f>
        <v>1.403448275862069</v>
      </c>
      <c r="AJ11" s="227"/>
      <c r="AK11" s="212"/>
    </row>
    <row r="12" spans="2:56" ht="18" customHeight="1" x14ac:dyDescent="0.25">
      <c r="B12" s="195">
        <v>2</v>
      </c>
      <c r="C12" s="233" t="str">
        <f>Лист1!D13</f>
        <v>«Жетысу»                                    Алматинская область</v>
      </c>
      <c r="D12" s="29">
        <v>2</v>
      </c>
      <c r="E12" s="7" t="s">
        <v>64</v>
      </c>
      <c r="F12" s="30">
        <v>3</v>
      </c>
      <c r="G12" s="6"/>
      <c r="H12" s="6"/>
      <c r="I12" s="6"/>
      <c r="J12" s="29">
        <v>3</v>
      </c>
      <c r="K12" s="7" t="s">
        <v>64</v>
      </c>
      <c r="L12" s="30">
        <v>0</v>
      </c>
      <c r="M12" s="29">
        <v>2</v>
      </c>
      <c r="N12" s="7" t="s">
        <v>64</v>
      </c>
      <c r="O12" s="30">
        <v>3</v>
      </c>
      <c r="P12" s="29">
        <v>3</v>
      </c>
      <c r="Q12" s="7" t="s">
        <v>64</v>
      </c>
      <c r="R12" s="30">
        <v>1</v>
      </c>
      <c r="S12" s="29">
        <v>3</v>
      </c>
      <c r="T12" s="7" t="s">
        <v>64</v>
      </c>
      <c r="U12" s="30">
        <v>0</v>
      </c>
      <c r="V12" s="29"/>
      <c r="W12" s="7"/>
      <c r="X12" s="30"/>
      <c r="Y12" s="29"/>
      <c r="Z12" s="7"/>
      <c r="AA12" s="30"/>
      <c r="AB12" s="29">
        <v>3</v>
      </c>
      <c r="AC12" s="7" t="s">
        <v>64</v>
      </c>
      <c r="AD12" s="30">
        <v>0</v>
      </c>
      <c r="AE12" s="220">
        <f>E13+K13+N13+Q13+T13+W13+Z13+AC13</f>
        <v>14</v>
      </c>
      <c r="AF12" s="222">
        <v>4</v>
      </c>
      <c r="AG12" s="8">
        <f>D12+J12+M12+P12+S12+V12+Y12+AB12</f>
        <v>16</v>
      </c>
      <c r="AH12" s="2">
        <f>F12+L12+O12+R12+U12+X12+AA12+AD12</f>
        <v>7</v>
      </c>
      <c r="AI12" s="86">
        <f>Лист1!N13</f>
        <v>351</v>
      </c>
      <c r="AJ12" s="3">
        <f>Лист1!N14</f>
        <v>267</v>
      </c>
      <c r="AK12" s="211">
        <v>4</v>
      </c>
    </row>
    <row r="13" spans="2:56" ht="18" customHeight="1" thickBot="1" x14ac:dyDescent="0.3">
      <c r="B13" s="217"/>
      <c r="C13" s="234"/>
      <c r="D13" s="31"/>
      <c r="E13" s="14">
        <v>1</v>
      </c>
      <c r="F13" s="32"/>
      <c r="G13" s="13"/>
      <c r="H13" s="13"/>
      <c r="I13" s="13"/>
      <c r="J13" s="31"/>
      <c r="K13" s="14">
        <v>3</v>
      </c>
      <c r="L13" s="32"/>
      <c r="M13" s="31"/>
      <c r="N13" s="14">
        <v>1</v>
      </c>
      <c r="O13" s="32"/>
      <c r="P13" s="31"/>
      <c r="Q13" s="14">
        <v>3</v>
      </c>
      <c r="R13" s="32"/>
      <c r="S13" s="31"/>
      <c r="T13" s="14">
        <v>3</v>
      </c>
      <c r="U13" s="32"/>
      <c r="V13" s="31"/>
      <c r="W13" s="14"/>
      <c r="X13" s="32"/>
      <c r="Y13" s="31"/>
      <c r="Z13" s="14"/>
      <c r="AA13" s="32"/>
      <c r="AB13" s="31"/>
      <c r="AC13" s="14">
        <v>3</v>
      </c>
      <c r="AD13" s="32"/>
      <c r="AE13" s="221"/>
      <c r="AF13" s="223"/>
      <c r="AG13" s="228">
        <f>AG12/AH12</f>
        <v>2.2857142857142856</v>
      </c>
      <c r="AH13" s="246"/>
      <c r="AI13" s="230">
        <f>AI12/AJ12</f>
        <v>1.3146067415730338</v>
      </c>
      <c r="AJ13" s="231"/>
      <c r="AK13" s="212"/>
    </row>
    <row r="14" spans="2:56" ht="18" customHeight="1" x14ac:dyDescent="0.25">
      <c r="B14" s="195">
        <v>3</v>
      </c>
      <c r="C14" s="218" t="str">
        <f>Лист1!D15</f>
        <v>«ERTIS»                                  Павлодарская область</v>
      </c>
      <c r="D14" s="135"/>
      <c r="E14" s="7"/>
      <c r="F14" s="137"/>
      <c r="G14" s="135">
        <f>L12</f>
        <v>0</v>
      </c>
      <c r="H14" s="7" t="s">
        <v>64</v>
      </c>
      <c r="I14" s="137">
        <f>J12</f>
        <v>3</v>
      </c>
      <c r="J14" s="33"/>
      <c r="K14" s="6"/>
      <c r="L14" s="34"/>
      <c r="M14" s="29">
        <v>0</v>
      </c>
      <c r="N14" s="7" t="s">
        <v>64</v>
      </c>
      <c r="O14" s="30">
        <v>3</v>
      </c>
      <c r="P14" s="29">
        <v>0</v>
      </c>
      <c r="Q14" s="7" t="s">
        <v>64</v>
      </c>
      <c r="R14" s="30">
        <v>3</v>
      </c>
      <c r="S14" s="29">
        <v>3</v>
      </c>
      <c r="T14" s="7" t="s">
        <v>64</v>
      </c>
      <c r="U14" s="30">
        <v>2</v>
      </c>
      <c r="V14" s="135">
        <v>3</v>
      </c>
      <c r="W14" s="136" t="s">
        <v>64</v>
      </c>
      <c r="X14" s="137">
        <v>0</v>
      </c>
      <c r="Y14" s="135">
        <v>2</v>
      </c>
      <c r="Z14" s="136" t="s">
        <v>64</v>
      </c>
      <c r="AA14" s="137">
        <v>3</v>
      </c>
      <c r="AB14" s="135"/>
      <c r="AC14" s="136"/>
      <c r="AD14" s="137"/>
      <c r="AE14" s="220">
        <f>E15+H15+N15+Q15+T15+W15+Z15+AC15</f>
        <v>6</v>
      </c>
      <c r="AF14" s="222">
        <v>2</v>
      </c>
      <c r="AG14" s="12">
        <f>D14+G14+M14+P14+S14+V14+Y14+AB14</f>
        <v>8</v>
      </c>
      <c r="AH14" s="4">
        <f>F14+I14+O14+R14+U14+X14+AA14+AD14</f>
        <v>14</v>
      </c>
      <c r="AI14" s="4">
        <f>Лист1!N15</f>
        <v>358</v>
      </c>
      <c r="AJ14" s="5">
        <f>Лист1!N16</f>
        <v>413</v>
      </c>
      <c r="AK14" s="211">
        <v>6</v>
      </c>
    </row>
    <row r="15" spans="2:56" ht="18" customHeight="1" thickBot="1" x14ac:dyDescent="0.3">
      <c r="B15" s="217"/>
      <c r="C15" s="219"/>
      <c r="D15" s="31"/>
      <c r="E15" s="14"/>
      <c r="F15" s="32"/>
      <c r="G15" s="31"/>
      <c r="H15" s="14">
        <v>0</v>
      </c>
      <c r="I15" s="32"/>
      <c r="J15" s="38"/>
      <c r="K15" s="13"/>
      <c r="L15" s="39"/>
      <c r="M15" s="31"/>
      <c r="N15" s="14">
        <v>0</v>
      </c>
      <c r="O15" s="32"/>
      <c r="P15" s="31"/>
      <c r="Q15" s="14">
        <v>0</v>
      </c>
      <c r="R15" s="32"/>
      <c r="S15" s="31"/>
      <c r="T15" s="14">
        <v>2</v>
      </c>
      <c r="U15" s="32"/>
      <c r="V15" s="138"/>
      <c r="W15" s="139">
        <v>3</v>
      </c>
      <c r="X15" s="140"/>
      <c r="Y15" s="138"/>
      <c r="Z15" s="139">
        <v>1</v>
      </c>
      <c r="AA15" s="140"/>
      <c r="AB15" s="138"/>
      <c r="AC15" s="139"/>
      <c r="AD15" s="140"/>
      <c r="AE15" s="221"/>
      <c r="AF15" s="223"/>
      <c r="AG15" s="224">
        <f>AG14/AH14</f>
        <v>0.5714285714285714</v>
      </c>
      <c r="AH15" s="225"/>
      <c r="AI15" s="226">
        <f>AI14/AJ14</f>
        <v>0.86682808716707027</v>
      </c>
      <c r="AJ15" s="227"/>
      <c r="AK15" s="212"/>
    </row>
    <row r="16" spans="2:56" ht="18" customHeight="1" x14ac:dyDescent="0.25">
      <c r="B16" s="195">
        <v>4</v>
      </c>
      <c r="C16" s="218" t="str">
        <f>Лист1!D17</f>
        <v>«Куаныш»                                                    СКО</v>
      </c>
      <c r="D16" s="29">
        <f>O10</f>
        <v>0</v>
      </c>
      <c r="E16" s="7" t="s">
        <v>64</v>
      </c>
      <c r="F16" s="30">
        <f>M10</f>
        <v>3</v>
      </c>
      <c r="G16" s="29">
        <f>O12</f>
        <v>3</v>
      </c>
      <c r="H16" s="7" t="s">
        <v>64</v>
      </c>
      <c r="I16" s="30">
        <f>M12</f>
        <v>2</v>
      </c>
      <c r="J16" s="29">
        <f>O14</f>
        <v>3</v>
      </c>
      <c r="K16" s="7" t="s">
        <v>64</v>
      </c>
      <c r="L16" s="30">
        <f>M14</f>
        <v>0</v>
      </c>
      <c r="M16" s="33"/>
      <c r="N16" s="6"/>
      <c r="O16" s="34"/>
      <c r="P16" s="29"/>
      <c r="Q16" s="7"/>
      <c r="R16" s="30"/>
      <c r="S16" s="29">
        <v>3</v>
      </c>
      <c r="T16" s="7" t="s">
        <v>64</v>
      </c>
      <c r="U16" s="30">
        <v>0</v>
      </c>
      <c r="V16" s="29">
        <v>3</v>
      </c>
      <c r="W16" s="7" t="s">
        <v>64</v>
      </c>
      <c r="X16" s="30">
        <v>0</v>
      </c>
      <c r="Y16" s="29"/>
      <c r="Z16" s="7"/>
      <c r="AA16" s="30"/>
      <c r="AB16" s="29">
        <v>3</v>
      </c>
      <c r="AC16" s="7" t="s">
        <v>64</v>
      </c>
      <c r="AD16" s="30">
        <v>0</v>
      </c>
      <c r="AE16" s="220">
        <f>E17+H17+K17+Q17+T17+W17+Z17+AC17</f>
        <v>14</v>
      </c>
      <c r="AF16" s="222">
        <v>5</v>
      </c>
      <c r="AG16" s="8">
        <f>D16+G16+J16+P16+S16+V16+Y16+AB16</f>
        <v>15</v>
      </c>
      <c r="AH16" s="2">
        <f>F16+I16+L16+R16+U16+X16+AA16+AD16</f>
        <v>5</v>
      </c>
      <c r="AI16" s="2">
        <f>Лист1!N17</f>
        <v>288</v>
      </c>
      <c r="AJ16" s="3">
        <f>Лист1!N18</f>
        <v>203</v>
      </c>
      <c r="AK16" s="211">
        <v>2</v>
      </c>
    </row>
    <row r="17" spans="2:37" ht="18" customHeight="1" thickBot="1" x14ac:dyDescent="0.3">
      <c r="B17" s="217"/>
      <c r="C17" s="232"/>
      <c r="D17" s="31"/>
      <c r="E17" s="14">
        <v>0</v>
      </c>
      <c r="F17" s="32"/>
      <c r="G17" s="31"/>
      <c r="H17" s="14">
        <v>2</v>
      </c>
      <c r="I17" s="32"/>
      <c r="J17" s="31"/>
      <c r="K17" s="14">
        <v>3</v>
      </c>
      <c r="L17" s="32"/>
      <c r="M17" s="35"/>
      <c r="N17" s="15"/>
      <c r="O17" s="36"/>
      <c r="P17" s="31"/>
      <c r="Q17" s="14"/>
      <c r="R17" s="32"/>
      <c r="S17" s="31"/>
      <c r="T17" s="14">
        <v>3</v>
      </c>
      <c r="U17" s="32"/>
      <c r="V17" s="31"/>
      <c r="W17" s="14">
        <v>3</v>
      </c>
      <c r="X17" s="32"/>
      <c r="Y17" s="31"/>
      <c r="Z17" s="14"/>
      <c r="AA17" s="32"/>
      <c r="AB17" s="31"/>
      <c r="AC17" s="14">
        <v>3</v>
      </c>
      <c r="AD17" s="32"/>
      <c r="AE17" s="221"/>
      <c r="AF17" s="223"/>
      <c r="AG17" s="228">
        <f>AG16/AH16</f>
        <v>3</v>
      </c>
      <c r="AH17" s="229"/>
      <c r="AI17" s="230">
        <f>AI16/AJ16</f>
        <v>1.4187192118226601</v>
      </c>
      <c r="AJ17" s="231"/>
      <c r="AK17" s="212"/>
    </row>
    <row r="18" spans="2:37" ht="18" customHeight="1" x14ac:dyDescent="0.25">
      <c r="B18" s="195">
        <v>5</v>
      </c>
      <c r="C18" s="218" t="str">
        <f>Лист1!D19</f>
        <v>«Алматы»                                            г.Алматы</v>
      </c>
      <c r="D18" s="29">
        <f>R10</f>
        <v>0</v>
      </c>
      <c r="E18" s="7" t="s">
        <v>64</v>
      </c>
      <c r="F18" s="30">
        <f>P10</f>
        <v>3</v>
      </c>
      <c r="G18" s="29">
        <f>R12</f>
        <v>1</v>
      </c>
      <c r="H18" s="7" t="s">
        <v>64</v>
      </c>
      <c r="I18" s="30">
        <f>P12</f>
        <v>3</v>
      </c>
      <c r="J18" s="29">
        <v>3</v>
      </c>
      <c r="K18" s="7" t="s">
        <v>64</v>
      </c>
      <c r="L18" s="30">
        <f>P14</f>
        <v>0</v>
      </c>
      <c r="M18" s="29"/>
      <c r="N18" s="7"/>
      <c r="O18" s="30"/>
      <c r="P18" s="37"/>
      <c r="Q18" s="37"/>
      <c r="R18" s="37"/>
      <c r="S18" s="29">
        <v>3</v>
      </c>
      <c r="T18" s="7" t="s">
        <v>64</v>
      </c>
      <c r="U18" s="30">
        <v>0</v>
      </c>
      <c r="V18" s="29">
        <v>3</v>
      </c>
      <c r="W18" s="7" t="s">
        <v>64</v>
      </c>
      <c r="X18" s="30">
        <v>0</v>
      </c>
      <c r="Y18" s="29">
        <v>3</v>
      </c>
      <c r="Z18" s="7" t="s">
        <v>64</v>
      </c>
      <c r="AA18" s="30">
        <v>2</v>
      </c>
      <c r="AB18" s="29">
        <v>3</v>
      </c>
      <c r="AC18" s="7" t="s">
        <v>64</v>
      </c>
      <c r="AD18" s="30">
        <v>0</v>
      </c>
      <c r="AE18" s="220">
        <f>E19+H19+K19+N19+T19+W19+Z19+AC19</f>
        <v>14</v>
      </c>
      <c r="AF18" s="222">
        <v>5</v>
      </c>
      <c r="AG18" s="12">
        <f>D18+G18+J18+M18+S18+V18+Y18+AB18</f>
        <v>16</v>
      </c>
      <c r="AH18" s="4">
        <f>F18+I18+L18+O18+U18+X18+AA18+AD18</f>
        <v>8</v>
      </c>
      <c r="AI18" s="4">
        <f>Лист1!N19</f>
        <v>420</v>
      </c>
      <c r="AJ18" s="87">
        <f>Лист1!N20</f>
        <v>355</v>
      </c>
      <c r="AK18" s="211">
        <v>3</v>
      </c>
    </row>
    <row r="19" spans="2:37" ht="18" customHeight="1" thickBot="1" x14ac:dyDescent="0.3">
      <c r="B19" s="217"/>
      <c r="C19" s="219"/>
      <c r="D19" s="31"/>
      <c r="E19" s="14">
        <v>0</v>
      </c>
      <c r="F19" s="32"/>
      <c r="G19" s="31"/>
      <c r="H19" s="14">
        <v>0</v>
      </c>
      <c r="I19" s="32"/>
      <c r="J19" s="31"/>
      <c r="K19" s="14">
        <v>3</v>
      </c>
      <c r="L19" s="32"/>
      <c r="M19" s="31"/>
      <c r="N19" s="14"/>
      <c r="O19" s="32"/>
      <c r="P19" s="15"/>
      <c r="Q19" s="15"/>
      <c r="R19" s="15"/>
      <c r="S19" s="31"/>
      <c r="T19" s="14">
        <v>3</v>
      </c>
      <c r="U19" s="32"/>
      <c r="V19" s="31"/>
      <c r="W19" s="14">
        <v>3</v>
      </c>
      <c r="X19" s="32"/>
      <c r="Y19" s="31"/>
      <c r="Z19" s="14">
        <v>2</v>
      </c>
      <c r="AA19" s="32"/>
      <c r="AB19" s="31"/>
      <c r="AC19" s="14">
        <v>3</v>
      </c>
      <c r="AD19" s="32"/>
      <c r="AE19" s="221"/>
      <c r="AF19" s="223"/>
      <c r="AG19" s="224">
        <f>AG18/AH18</f>
        <v>2</v>
      </c>
      <c r="AH19" s="225"/>
      <c r="AI19" s="226">
        <f>AI18/AJ18</f>
        <v>1.1830985915492958</v>
      </c>
      <c r="AJ19" s="227"/>
      <c r="AK19" s="212"/>
    </row>
    <row r="20" spans="2:37" ht="18" customHeight="1" x14ac:dyDescent="0.25">
      <c r="B20" s="195">
        <v>6</v>
      </c>
      <c r="C20" s="218" t="str">
        <f>Лист1!D21</f>
        <v>«Ару-Астана»                                                 г. Нур-Султан</v>
      </c>
      <c r="D20" s="29">
        <f>U10</f>
        <v>0</v>
      </c>
      <c r="E20" s="7" t="s">
        <v>64</v>
      </c>
      <c r="F20" s="30">
        <f>S10</f>
        <v>3</v>
      </c>
      <c r="G20" s="29">
        <f>U12</f>
        <v>0</v>
      </c>
      <c r="H20" s="7" t="s">
        <v>64</v>
      </c>
      <c r="I20" s="30">
        <f>S12</f>
        <v>3</v>
      </c>
      <c r="J20" s="29">
        <f>U14</f>
        <v>2</v>
      </c>
      <c r="K20" s="7" t="s">
        <v>64</v>
      </c>
      <c r="L20" s="30">
        <f>S14</f>
        <v>3</v>
      </c>
      <c r="M20" s="29">
        <f>U16</f>
        <v>0</v>
      </c>
      <c r="N20" s="7" t="s">
        <v>64</v>
      </c>
      <c r="O20" s="30">
        <f>S16</f>
        <v>3</v>
      </c>
      <c r="P20" s="29">
        <v>0</v>
      </c>
      <c r="Q20" s="7" t="s">
        <v>64</v>
      </c>
      <c r="R20" s="30">
        <v>3</v>
      </c>
      <c r="S20" s="33"/>
      <c r="T20" s="6"/>
      <c r="U20" s="34"/>
      <c r="V20" s="29">
        <v>1</v>
      </c>
      <c r="W20" s="7" t="s">
        <v>64</v>
      </c>
      <c r="X20" s="30">
        <v>3</v>
      </c>
      <c r="Y20" s="29">
        <v>0</v>
      </c>
      <c r="Z20" s="7" t="s">
        <v>64</v>
      </c>
      <c r="AA20" s="30">
        <v>3</v>
      </c>
      <c r="AB20" s="29"/>
      <c r="AC20" s="7"/>
      <c r="AD20" s="30"/>
      <c r="AE20" s="220">
        <f>E21+H21+K21+N21+Q21+W21+Z21+AC21</f>
        <v>1</v>
      </c>
      <c r="AF20" s="222">
        <v>0</v>
      </c>
      <c r="AG20" s="8">
        <f>D20+G20+J20+M20+P20+V20+Y20+AB20</f>
        <v>3</v>
      </c>
      <c r="AH20" s="2">
        <f>F20+I20+L20+O20+R20+X20+AA20+AD20</f>
        <v>21</v>
      </c>
      <c r="AI20" s="2">
        <f>Лист1!N21</f>
        <v>262</v>
      </c>
      <c r="AJ20" s="3">
        <f>Лист1!N22</f>
        <v>410</v>
      </c>
      <c r="AK20" s="211">
        <v>9</v>
      </c>
    </row>
    <row r="21" spans="2:37" ht="18" customHeight="1" thickBot="1" x14ac:dyDescent="0.3">
      <c r="B21" s="217"/>
      <c r="C21" s="219"/>
      <c r="D21" s="31"/>
      <c r="E21" s="14">
        <v>0</v>
      </c>
      <c r="F21" s="32"/>
      <c r="G21" s="31"/>
      <c r="H21" s="14">
        <v>0</v>
      </c>
      <c r="I21" s="32"/>
      <c r="J21" s="31"/>
      <c r="K21" s="14">
        <v>1</v>
      </c>
      <c r="L21" s="32"/>
      <c r="M21" s="31"/>
      <c r="N21" s="14">
        <v>0</v>
      </c>
      <c r="O21" s="32"/>
      <c r="P21" s="31"/>
      <c r="Q21" s="14">
        <v>0</v>
      </c>
      <c r="R21" s="32"/>
      <c r="S21" s="38"/>
      <c r="T21" s="13"/>
      <c r="U21" s="39"/>
      <c r="V21" s="31"/>
      <c r="W21" s="14">
        <v>0</v>
      </c>
      <c r="X21" s="32"/>
      <c r="Y21" s="31"/>
      <c r="Z21" s="14">
        <v>0</v>
      </c>
      <c r="AA21" s="32"/>
      <c r="AB21" s="31"/>
      <c r="AC21" s="14"/>
      <c r="AD21" s="32"/>
      <c r="AE21" s="221"/>
      <c r="AF21" s="223"/>
      <c r="AG21" s="224">
        <f>AG20/AH20</f>
        <v>0.14285714285714285</v>
      </c>
      <c r="AH21" s="225"/>
      <c r="AI21" s="230">
        <f>AI20/AJ20</f>
        <v>0.63902439024390245</v>
      </c>
      <c r="AJ21" s="231"/>
      <c r="AK21" s="212"/>
    </row>
    <row r="22" spans="2:37" ht="18" customHeight="1" x14ac:dyDescent="0.25">
      <c r="B22" s="195">
        <v>7</v>
      </c>
      <c r="C22" s="218" t="str">
        <f>Лист1!D23</f>
        <v>«Алтай-2»                                              ВКО</v>
      </c>
      <c r="D22" s="29"/>
      <c r="E22" s="7"/>
      <c r="F22" s="30"/>
      <c r="G22" s="29"/>
      <c r="H22" s="7"/>
      <c r="I22" s="30"/>
      <c r="J22" s="29">
        <f>X14</f>
        <v>0</v>
      </c>
      <c r="K22" s="7" t="s">
        <v>64</v>
      </c>
      <c r="L22" s="30">
        <f>V14</f>
        <v>3</v>
      </c>
      <c r="M22" s="29">
        <f>X16</f>
        <v>0</v>
      </c>
      <c r="N22" s="7" t="s">
        <v>64</v>
      </c>
      <c r="O22" s="30">
        <f>V16</f>
        <v>3</v>
      </c>
      <c r="P22" s="29">
        <f>X18</f>
        <v>0</v>
      </c>
      <c r="Q22" s="7" t="s">
        <v>64</v>
      </c>
      <c r="R22" s="30">
        <f>V18</f>
        <v>3</v>
      </c>
      <c r="S22" s="29">
        <f>X20</f>
        <v>3</v>
      </c>
      <c r="T22" s="7" t="s">
        <v>64</v>
      </c>
      <c r="U22" s="30">
        <f>V20</f>
        <v>1</v>
      </c>
      <c r="V22" s="6"/>
      <c r="W22" s="6"/>
      <c r="X22" s="6"/>
      <c r="Y22" s="29">
        <v>0</v>
      </c>
      <c r="Z22" s="7" t="s">
        <v>64</v>
      </c>
      <c r="AA22" s="30">
        <v>3</v>
      </c>
      <c r="AB22" s="29">
        <v>2</v>
      </c>
      <c r="AC22" s="7" t="s">
        <v>64</v>
      </c>
      <c r="AD22" s="30">
        <v>3</v>
      </c>
      <c r="AE22" s="222">
        <f>E23+H23+K23+N23+Q23+T23+Z23+AC23</f>
        <v>4</v>
      </c>
      <c r="AF22" s="222">
        <v>1</v>
      </c>
      <c r="AG22" s="8">
        <f>D22+G22+J22+M22+P22+S22+Y22+AB22</f>
        <v>5</v>
      </c>
      <c r="AH22" s="40">
        <f>F22+I22+L22+O22+R22+U22+AA22+AD22</f>
        <v>16</v>
      </c>
      <c r="AI22" s="4">
        <f>Лист1!N23</f>
        <v>258</v>
      </c>
      <c r="AJ22" s="5">
        <f>Лист1!N24</f>
        <v>338</v>
      </c>
      <c r="AK22" s="211">
        <v>7</v>
      </c>
    </row>
    <row r="23" spans="2:37" ht="18" customHeight="1" thickBot="1" x14ac:dyDescent="0.3">
      <c r="B23" s="217"/>
      <c r="C23" s="219"/>
      <c r="D23" s="31"/>
      <c r="E23" s="14"/>
      <c r="F23" s="32"/>
      <c r="G23" s="31"/>
      <c r="H23" s="14"/>
      <c r="I23" s="32"/>
      <c r="J23" s="31"/>
      <c r="K23" s="14">
        <v>0</v>
      </c>
      <c r="L23" s="32"/>
      <c r="M23" s="31"/>
      <c r="N23" s="14">
        <v>0</v>
      </c>
      <c r="O23" s="32"/>
      <c r="P23" s="31"/>
      <c r="Q23" s="14">
        <v>0</v>
      </c>
      <c r="R23" s="32"/>
      <c r="S23" s="31"/>
      <c r="T23" s="14">
        <v>3</v>
      </c>
      <c r="U23" s="32"/>
      <c r="V23" s="15"/>
      <c r="W23" s="15"/>
      <c r="X23" s="15"/>
      <c r="Y23" s="31"/>
      <c r="Z23" s="14">
        <v>0</v>
      </c>
      <c r="AA23" s="32"/>
      <c r="AB23" s="31"/>
      <c r="AC23" s="14">
        <v>1</v>
      </c>
      <c r="AD23" s="32"/>
      <c r="AE23" s="223"/>
      <c r="AF23" s="223"/>
      <c r="AG23" s="228">
        <f>AG22/AH22</f>
        <v>0.3125</v>
      </c>
      <c r="AH23" s="229"/>
      <c r="AI23" s="226">
        <f>AI22/AJ22</f>
        <v>0.76331360946745563</v>
      </c>
      <c r="AJ23" s="227"/>
      <c r="AK23" s="212"/>
    </row>
    <row r="24" spans="2:37" ht="18" customHeight="1" x14ac:dyDescent="0.25">
      <c r="B24" s="195">
        <v>8</v>
      </c>
      <c r="C24" s="218" t="str">
        <f>Лист1!D25</f>
        <v>«Караганда»                         Карагандинская область</v>
      </c>
      <c r="D24" s="29">
        <f>AA10</f>
        <v>0</v>
      </c>
      <c r="E24" s="7" t="s">
        <v>64</v>
      </c>
      <c r="F24" s="30">
        <f>Y10</f>
        <v>3</v>
      </c>
      <c r="G24" s="29"/>
      <c r="H24" s="7"/>
      <c r="I24" s="30"/>
      <c r="J24" s="29">
        <v>3</v>
      </c>
      <c r="K24" s="7" t="s">
        <v>64</v>
      </c>
      <c r="L24" s="30">
        <v>2</v>
      </c>
      <c r="M24" s="29"/>
      <c r="N24" s="7"/>
      <c r="O24" s="30"/>
      <c r="P24" s="29">
        <f>AA18</f>
        <v>2</v>
      </c>
      <c r="Q24" s="7" t="s">
        <v>64</v>
      </c>
      <c r="R24" s="30">
        <f>Y18</f>
        <v>3</v>
      </c>
      <c r="S24" s="29">
        <f>AA20</f>
        <v>3</v>
      </c>
      <c r="T24" s="7" t="s">
        <v>64</v>
      </c>
      <c r="U24" s="30">
        <f>Y20</f>
        <v>0</v>
      </c>
      <c r="V24" s="29">
        <v>3</v>
      </c>
      <c r="W24" s="7" t="s">
        <v>64</v>
      </c>
      <c r="X24" s="30">
        <f>Y22</f>
        <v>0</v>
      </c>
      <c r="Y24" s="33"/>
      <c r="Z24" s="6"/>
      <c r="AA24" s="34"/>
      <c r="AB24" s="29">
        <v>3</v>
      </c>
      <c r="AC24" s="7" t="s">
        <v>64</v>
      </c>
      <c r="AD24" s="30">
        <v>0</v>
      </c>
      <c r="AE24" s="220">
        <f>E25+H25+K25+N25+Q25+T25+W25+AC25</f>
        <v>12</v>
      </c>
      <c r="AF24" s="222">
        <v>4</v>
      </c>
      <c r="AG24" s="12">
        <f>D24+G24+J24+M24+P24+S24+V24+AB24</f>
        <v>14</v>
      </c>
      <c r="AH24" s="4">
        <f>F24+I24+L24+O24+R24+U24+X24+AD24</f>
        <v>8</v>
      </c>
      <c r="AI24" s="2">
        <f>Лист1!N25</f>
        <v>344</v>
      </c>
      <c r="AJ24" s="88">
        <f>Лист1!N26</f>
        <v>326</v>
      </c>
      <c r="AK24" s="211">
        <v>5</v>
      </c>
    </row>
    <row r="25" spans="2:37" ht="27.75" customHeight="1" thickBot="1" x14ac:dyDescent="0.3">
      <c r="B25" s="217"/>
      <c r="C25" s="219"/>
      <c r="D25" s="31"/>
      <c r="E25" s="14">
        <v>0</v>
      </c>
      <c r="F25" s="32"/>
      <c r="G25" s="31"/>
      <c r="H25" s="14"/>
      <c r="I25" s="32"/>
      <c r="J25" s="31"/>
      <c r="K25" s="14">
        <v>2</v>
      </c>
      <c r="L25" s="32"/>
      <c r="M25" s="31"/>
      <c r="N25" s="14"/>
      <c r="O25" s="32"/>
      <c r="P25" s="31"/>
      <c r="Q25" s="14">
        <v>1</v>
      </c>
      <c r="R25" s="32"/>
      <c r="S25" s="31"/>
      <c r="T25" s="14">
        <v>3</v>
      </c>
      <c r="U25" s="32"/>
      <c r="V25" s="31"/>
      <c r="W25" s="14">
        <v>3</v>
      </c>
      <c r="X25" s="32"/>
      <c r="Y25" s="35"/>
      <c r="Z25" s="15"/>
      <c r="AA25" s="36"/>
      <c r="AB25" s="31"/>
      <c r="AC25" s="14">
        <v>3</v>
      </c>
      <c r="AD25" s="32"/>
      <c r="AE25" s="221"/>
      <c r="AF25" s="223"/>
      <c r="AG25" s="213">
        <f>AG24/AH24</f>
        <v>1.75</v>
      </c>
      <c r="AH25" s="214"/>
      <c r="AI25" s="215">
        <f>AI24/AJ24</f>
        <v>1.0552147239263803</v>
      </c>
      <c r="AJ25" s="216"/>
      <c r="AK25" s="212"/>
    </row>
    <row r="26" spans="2:37" ht="18.75" customHeight="1" x14ac:dyDescent="0.25">
      <c r="B26" s="195">
        <v>9</v>
      </c>
      <c r="C26" s="218" t="str">
        <f>Лист1!D27</f>
        <v>«Айқаракөз»                                    Алматинская область</v>
      </c>
      <c r="D26" s="29">
        <f>AD10</f>
        <v>0</v>
      </c>
      <c r="E26" s="7" t="s">
        <v>64</v>
      </c>
      <c r="F26" s="30">
        <f>AB10</f>
        <v>3</v>
      </c>
      <c r="G26" s="29">
        <f>AD12</f>
        <v>0</v>
      </c>
      <c r="H26" s="7" t="s">
        <v>64</v>
      </c>
      <c r="I26" s="30">
        <f>AB12</f>
        <v>3</v>
      </c>
      <c r="J26" s="29"/>
      <c r="K26" s="7"/>
      <c r="L26" s="30"/>
      <c r="M26" s="29">
        <v>0</v>
      </c>
      <c r="N26" s="7" t="s">
        <v>64</v>
      </c>
      <c r="O26" s="30">
        <v>3</v>
      </c>
      <c r="P26" s="29">
        <f>AD18</f>
        <v>0</v>
      </c>
      <c r="Q26" s="7" t="s">
        <v>64</v>
      </c>
      <c r="R26" s="30">
        <f>AB18</f>
        <v>3</v>
      </c>
      <c r="S26" s="29"/>
      <c r="T26" s="7"/>
      <c r="U26" s="30"/>
      <c r="V26" s="29">
        <v>3</v>
      </c>
      <c r="W26" s="7" t="s">
        <v>64</v>
      </c>
      <c r="X26" s="30">
        <v>2</v>
      </c>
      <c r="Y26" s="29">
        <v>0</v>
      </c>
      <c r="Z26" s="7" t="s">
        <v>64</v>
      </c>
      <c r="AA26" s="30">
        <v>3</v>
      </c>
      <c r="AB26" s="94"/>
      <c r="AC26" s="94"/>
      <c r="AD26" s="94"/>
      <c r="AE26" s="220">
        <f>E27+H27+K27+N27+Q27+T27+W27+Z27</f>
        <v>2</v>
      </c>
      <c r="AF26" s="222">
        <v>1</v>
      </c>
      <c r="AG26" s="12">
        <f>D26+G26+J26+M26+P26+S26+V26+Y26</f>
        <v>3</v>
      </c>
      <c r="AH26" s="4">
        <f>F26+I26+L26+O26+R26+U26+X26+AA26</f>
        <v>17</v>
      </c>
      <c r="AI26" s="2">
        <f>Лист1!N27</f>
        <v>246</v>
      </c>
      <c r="AJ26" s="88">
        <f>Лист1!N28</f>
        <v>332</v>
      </c>
      <c r="AK26" s="211">
        <v>8</v>
      </c>
    </row>
    <row r="27" spans="2:37" ht="18.75" customHeight="1" thickBot="1" x14ac:dyDescent="0.3">
      <c r="B27" s="217"/>
      <c r="C27" s="219"/>
      <c r="D27" s="31"/>
      <c r="E27" s="14">
        <v>0</v>
      </c>
      <c r="F27" s="32"/>
      <c r="G27" s="31"/>
      <c r="H27" s="14">
        <v>0</v>
      </c>
      <c r="I27" s="32"/>
      <c r="J27" s="31"/>
      <c r="K27" s="14"/>
      <c r="L27" s="32"/>
      <c r="M27" s="31"/>
      <c r="N27" s="14">
        <v>0</v>
      </c>
      <c r="O27" s="32"/>
      <c r="P27" s="31"/>
      <c r="Q27" s="14">
        <v>0</v>
      </c>
      <c r="R27" s="32"/>
      <c r="S27" s="31"/>
      <c r="T27" s="14"/>
      <c r="U27" s="32"/>
      <c r="V27" s="31"/>
      <c r="W27" s="14">
        <v>2</v>
      </c>
      <c r="X27" s="32"/>
      <c r="Y27" s="31"/>
      <c r="Z27" s="14">
        <v>0</v>
      </c>
      <c r="AA27" s="32"/>
      <c r="AB27" s="36"/>
      <c r="AC27" s="36"/>
      <c r="AD27" s="36"/>
      <c r="AE27" s="221"/>
      <c r="AF27" s="223"/>
      <c r="AG27" s="213">
        <f>AG26/AH26</f>
        <v>0.17647058823529413</v>
      </c>
      <c r="AH27" s="214"/>
      <c r="AI27" s="215">
        <f>AI26/AJ26</f>
        <v>0.74096385542168675</v>
      </c>
      <c r="AJ27" s="216"/>
      <c r="AK27" s="212"/>
    </row>
    <row r="29" spans="2:37" ht="18.75" x14ac:dyDescent="0.3">
      <c r="B29" s="1" t="s">
        <v>35</v>
      </c>
      <c r="L29" s="193" t="s">
        <v>69</v>
      </c>
      <c r="N29" s="18"/>
      <c r="O29" s="18"/>
      <c r="W29" s="18" t="s">
        <v>67</v>
      </c>
      <c r="AF29" s="193"/>
      <c r="AG29" s="194" t="s">
        <v>68</v>
      </c>
      <c r="AI29" s="1"/>
    </row>
  </sheetData>
  <mergeCells count="83">
    <mergeCell ref="B7:C7"/>
    <mergeCell ref="M8:O9"/>
    <mergeCell ref="D8:F9"/>
    <mergeCell ref="J8:L9"/>
    <mergeCell ref="G8:I9"/>
    <mergeCell ref="B8:B9"/>
    <mergeCell ref="C8:C9"/>
    <mergeCell ref="D7:O7"/>
    <mergeCell ref="AK8:AK9"/>
    <mergeCell ref="AI8:AJ9"/>
    <mergeCell ref="AI13:AJ13"/>
    <mergeCell ref="AI11:AJ11"/>
    <mergeCell ref="AE12:AE13"/>
    <mergeCell ref="AG11:AH11"/>
    <mergeCell ref="AG13:AH13"/>
    <mergeCell ref="AG17:AH17"/>
    <mergeCell ref="AG15:AH15"/>
    <mergeCell ref="S8:U9"/>
    <mergeCell ref="P7:AD7"/>
    <mergeCell ref="AE8:AE9"/>
    <mergeCell ref="AG8:AH9"/>
    <mergeCell ref="AE7:AK7"/>
    <mergeCell ref="P8:R9"/>
    <mergeCell ref="AK14:AK15"/>
    <mergeCell ref="AK16:AK17"/>
    <mergeCell ref="AI17:AJ17"/>
    <mergeCell ref="AI15:AJ15"/>
    <mergeCell ref="AK12:AK13"/>
    <mergeCell ref="AF8:AF9"/>
    <mergeCell ref="AK10:AK11"/>
    <mergeCell ref="V8:X9"/>
    <mergeCell ref="Y8:AA9"/>
    <mergeCell ref="C16:C17"/>
    <mergeCell ref="C20:C21"/>
    <mergeCell ref="C22:C23"/>
    <mergeCell ref="AF16:AF17"/>
    <mergeCell ref="AE14:AE15"/>
    <mergeCell ref="AF14:AF15"/>
    <mergeCell ref="AF12:AF13"/>
    <mergeCell ref="AB8:AD9"/>
    <mergeCell ref="AF10:AF11"/>
    <mergeCell ref="AE10:AE11"/>
    <mergeCell ref="B10:B11"/>
    <mergeCell ref="C10:C11"/>
    <mergeCell ref="B14:B15"/>
    <mergeCell ref="AE22:AE23"/>
    <mergeCell ref="C14:C15"/>
    <mergeCell ref="B12:B13"/>
    <mergeCell ref="B22:B23"/>
    <mergeCell ref="C12:C13"/>
    <mergeCell ref="AE16:AE17"/>
    <mergeCell ref="B16:B17"/>
    <mergeCell ref="AE20:AE21"/>
    <mergeCell ref="AE18:AE19"/>
    <mergeCell ref="AG21:AH21"/>
    <mergeCell ref="AE24:AE25"/>
    <mergeCell ref="AK22:AK23"/>
    <mergeCell ref="AI23:AJ23"/>
    <mergeCell ref="B18:B19"/>
    <mergeCell ref="C18:C19"/>
    <mergeCell ref="AF18:AF19"/>
    <mergeCell ref="AG23:AH23"/>
    <mergeCell ref="AF22:AF23"/>
    <mergeCell ref="AF20:AF21"/>
    <mergeCell ref="AG19:AH19"/>
    <mergeCell ref="B20:B21"/>
    <mergeCell ref="AK20:AK21"/>
    <mergeCell ref="AI19:AJ19"/>
    <mergeCell ref="AK18:AK19"/>
    <mergeCell ref="AI21:AJ21"/>
    <mergeCell ref="AK26:AK27"/>
    <mergeCell ref="AG27:AH27"/>
    <mergeCell ref="AI27:AJ27"/>
    <mergeCell ref="B24:B25"/>
    <mergeCell ref="C26:C27"/>
    <mergeCell ref="AE26:AE27"/>
    <mergeCell ref="B26:B27"/>
    <mergeCell ref="AF26:AF27"/>
    <mergeCell ref="AF24:AF25"/>
    <mergeCell ref="AK24:AK25"/>
    <mergeCell ref="AI25:AJ25"/>
    <mergeCell ref="AG25:AH25"/>
    <mergeCell ref="C24:C25"/>
  </mergeCells>
  <phoneticPr fontId="0" type="noConversion"/>
  <pageMargins left="0.17" right="0.16" top="0.22" bottom="0.17" header="0.22" footer="0.1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7"/>
  <sheetViews>
    <sheetView topLeftCell="A10" workbookViewId="0">
      <selection activeCell="V19" sqref="V19"/>
    </sheetView>
  </sheetViews>
  <sheetFormatPr defaultRowHeight="15" x14ac:dyDescent="0.25"/>
  <cols>
    <col min="1" max="1" width="4.28515625" style="20" customWidth="1"/>
    <col min="2" max="2" width="21" style="20" customWidth="1"/>
    <col min="3" max="3" width="5.5703125" style="53" customWidth="1"/>
    <col min="4" max="4" width="5.85546875" style="53" customWidth="1"/>
    <col min="5" max="5" width="6.42578125" style="53" customWidth="1"/>
    <col min="6" max="6" width="5.85546875" style="20" customWidth="1"/>
    <col min="7" max="7" width="5.7109375" style="20" customWidth="1"/>
    <col min="8" max="8" width="6.7109375" style="20" customWidth="1"/>
    <col min="9" max="9" width="5.5703125" style="20" customWidth="1"/>
    <col min="10" max="10" width="6" style="20" customWidth="1"/>
    <col min="11" max="11" width="6.5703125" style="20" customWidth="1"/>
    <col min="12" max="12" width="5" style="20" customWidth="1"/>
    <col min="13" max="13" width="6.85546875" style="20" customWidth="1"/>
    <col min="14" max="14" width="6.28515625" style="20" customWidth="1"/>
    <col min="15" max="15" width="5.42578125" style="20" customWidth="1"/>
    <col min="16" max="16" width="6.5703125" style="20" customWidth="1"/>
    <col min="17" max="17" width="6.42578125" style="20" customWidth="1"/>
    <col min="18" max="18" width="5.7109375" style="53" customWidth="1"/>
    <col min="19" max="19" width="6" style="53" customWidth="1"/>
    <col min="20" max="20" width="7" style="53" customWidth="1"/>
    <col min="21" max="21" width="8.140625" style="20" customWidth="1"/>
    <col min="22" max="16384" width="9.140625" style="20"/>
  </cols>
  <sheetData>
    <row r="1" spans="1:23" ht="15.75" x14ac:dyDescent="0.25">
      <c r="J1" s="179" t="s">
        <v>59</v>
      </c>
      <c r="K1" s="178"/>
    </row>
    <row r="2" spans="1:23" ht="15.75" x14ac:dyDescent="0.25">
      <c r="E2" s="180" t="s">
        <v>32</v>
      </c>
      <c r="P2" s="179" t="s">
        <v>31</v>
      </c>
    </row>
    <row r="3" spans="1:23" ht="18" customHeight="1" thickBot="1" x14ac:dyDescent="0.3">
      <c r="J3" s="111" t="s">
        <v>60</v>
      </c>
    </row>
    <row r="4" spans="1:23" ht="18" customHeight="1" thickBot="1" x14ac:dyDescent="0.3">
      <c r="A4" s="283" t="s">
        <v>0</v>
      </c>
      <c r="B4" s="205" t="s">
        <v>21</v>
      </c>
      <c r="C4" s="133"/>
      <c r="D4" s="134" t="s">
        <v>22</v>
      </c>
      <c r="E4" s="151"/>
      <c r="F4" s="133"/>
      <c r="G4" s="134" t="s">
        <v>47</v>
      </c>
      <c r="H4" s="151"/>
      <c r="I4" s="103"/>
      <c r="J4" s="102" t="s">
        <v>23</v>
      </c>
      <c r="K4" s="104"/>
      <c r="L4" s="103"/>
      <c r="M4" s="102" t="s">
        <v>24</v>
      </c>
      <c r="N4" s="104"/>
      <c r="O4" s="103"/>
      <c r="P4" s="102" t="s">
        <v>25</v>
      </c>
      <c r="Q4" s="104"/>
      <c r="R4" s="259" t="s">
        <v>26</v>
      </c>
      <c r="S4" s="260"/>
      <c r="T4" s="260"/>
      <c r="U4" s="261"/>
    </row>
    <row r="5" spans="1:23" ht="30.75" customHeight="1" thickBot="1" x14ac:dyDescent="0.3">
      <c r="A5" s="284"/>
      <c r="B5" s="285"/>
      <c r="C5" s="286" t="s">
        <v>57</v>
      </c>
      <c r="D5" s="287"/>
      <c r="E5" s="288"/>
      <c r="F5" s="280" t="s">
        <v>48</v>
      </c>
      <c r="G5" s="281"/>
      <c r="H5" s="282"/>
      <c r="I5" s="251" t="s">
        <v>50</v>
      </c>
      <c r="J5" s="252"/>
      <c r="K5" s="253"/>
      <c r="L5" s="251"/>
      <c r="M5" s="252"/>
      <c r="N5" s="253"/>
      <c r="O5" s="251"/>
      <c r="P5" s="252"/>
      <c r="Q5" s="253"/>
      <c r="R5" s="262"/>
      <c r="S5" s="262"/>
      <c r="T5" s="262"/>
      <c r="U5" s="263"/>
    </row>
    <row r="6" spans="1:23" ht="12.75" customHeight="1" thickBot="1" x14ac:dyDescent="0.3">
      <c r="A6" s="284"/>
      <c r="B6" s="285"/>
      <c r="C6" s="254" t="s">
        <v>46</v>
      </c>
      <c r="D6" s="255"/>
      <c r="E6" s="256"/>
      <c r="F6" s="254" t="s">
        <v>49</v>
      </c>
      <c r="G6" s="255"/>
      <c r="H6" s="256"/>
      <c r="I6" s="254" t="s">
        <v>61</v>
      </c>
      <c r="J6" s="255"/>
      <c r="K6" s="256"/>
      <c r="L6" s="254"/>
      <c r="M6" s="255"/>
      <c r="N6" s="256"/>
      <c r="O6" s="254"/>
      <c r="P6" s="255"/>
      <c r="Q6" s="256"/>
      <c r="R6" s="264"/>
      <c r="S6" s="264"/>
      <c r="T6" s="264"/>
      <c r="U6" s="265"/>
    </row>
    <row r="7" spans="1:23" ht="15.75" customHeight="1" x14ac:dyDescent="0.25">
      <c r="A7" s="284"/>
      <c r="B7" s="285"/>
      <c r="C7" s="249" t="s">
        <v>27</v>
      </c>
      <c r="D7" s="250"/>
      <c r="E7" s="163" t="s">
        <v>28</v>
      </c>
      <c r="F7" s="249" t="s">
        <v>27</v>
      </c>
      <c r="G7" s="250"/>
      <c r="H7" s="173" t="s">
        <v>28</v>
      </c>
      <c r="I7" s="249" t="s">
        <v>27</v>
      </c>
      <c r="J7" s="250"/>
      <c r="K7" s="174" t="s">
        <v>28</v>
      </c>
      <c r="L7" s="249" t="s">
        <v>27</v>
      </c>
      <c r="M7" s="250"/>
      <c r="N7" s="174" t="s">
        <v>28</v>
      </c>
      <c r="O7" s="249" t="s">
        <v>27</v>
      </c>
      <c r="P7" s="250"/>
      <c r="Q7" s="174" t="s">
        <v>28</v>
      </c>
      <c r="R7" s="249" t="s">
        <v>27</v>
      </c>
      <c r="S7" s="250"/>
      <c r="T7" s="162" t="s">
        <v>28</v>
      </c>
      <c r="U7" s="266" t="s">
        <v>29</v>
      </c>
    </row>
    <row r="8" spans="1:23" s="22" customFormat="1" ht="18" customHeight="1" thickBot="1" x14ac:dyDescent="0.3">
      <c r="A8" s="284"/>
      <c r="B8" s="285"/>
      <c r="C8" s="164" t="s">
        <v>55</v>
      </c>
      <c r="D8" s="165" t="s">
        <v>54</v>
      </c>
      <c r="E8" s="172" t="s">
        <v>58</v>
      </c>
      <c r="F8" s="164" t="s">
        <v>55</v>
      </c>
      <c r="G8" s="165" t="s">
        <v>54</v>
      </c>
      <c r="H8" s="172" t="s">
        <v>58</v>
      </c>
      <c r="I8" s="164" t="s">
        <v>55</v>
      </c>
      <c r="J8" s="165" t="s">
        <v>54</v>
      </c>
      <c r="K8" s="175" t="s">
        <v>58</v>
      </c>
      <c r="L8" s="164" t="s">
        <v>56</v>
      </c>
      <c r="M8" s="165" t="s">
        <v>54</v>
      </c>
      <c r="N8" s="172" t="s">
        <v>58</v>
      </c>
      <c r="O8" s="164" t="s">
        <v>56</v>
      </c>
      <c r="P8" s="165" t="s">
        <v>54</v>
      </c>
      <c r="Q8" s="172" t="s">
        <v>58</v>
      </c>
      <c r="R8" s="164" t="s">
        <v>56</v>
      </c>
      <c r="S8" s="165" t="s">
        <v>54</v>
      </c>
      <c r="T8" s="172" t="s">
        <v>58</v>
      </c>
      <c r="U8" s="266"/>
    </row>
    <row r="9" spans="1:23" ht="15" customHeight="1" x14ac:dyDescent="0.25">
      <c r="A9" s="273">
        <v>1</v>
      </c>
      <c r="B9" s="233" t="str">
        <f>Лист1!D11</f>
        <v>«Алтай»                                                   ВКО</v>
      </c>
      <c r="C9" s="148">
        <v>21</v>
      </c>
      <c r="D9" s="149">
        <v>563</v>
      </c>
      <c r="E9" s="247">
        <v>21</v>
      </c>
      <c r="F9" s="22">
        <v>9</v>
      </c>
      <c r="G9" s="152">
        <v>225</v>
      </c>
      <c r="H9" s="247">
        <v>9</v>
      </c>
      <c r="I9" s="155">
        <f>Лист2!AG10</f>
        <v>18</v>
      </c>
      <c r="J9" s="152">
        <f>Лист2!AI10</f>
        <v>407</v>
      </c>
      <c r="K9" s="272">
        <f>Лист2!AE10</f>
        <v>17</v>
      </c>
      <c r="L9" s="118"/>
      <c r="M9" s="159"/>
      <c r="N9" s="183"/>
      <c r="O9" s="141"/>
      <c r="P9" s="142"/>
      <c r="Q9" s="184"/>
      <c r="R9" s="61">
        <f>C9+F9+I9+L9+O9</f>
        <v>48</v>
      </c>
      <c r="S9" s="80">
        <f>D9+G9+J9+M9+P9</f>
        <v>1195</v>
      </c>
      <c r="T9" s="257">
        <f>E9+H9+K9+N9+Q9</f>
        <v>47</v>
      </c>
      <c r="U9" s="267">
        <v>1</v>
      </c>
    </row>
    <row r="10" spans="1:23" ht="15" customHeight="1" thickBot="1" x14ac:dyDescent="0.3">
      <c r="A10" s="274"/>
      <c r="B10" s="276"/>
      <c r="C10" s="143">
        <v>2</v>
      </c>
      <c r="D10" s="144">
        <v>373</v>
      </c>
      <c r="E10" s="248"/>
      <c r="F10" s="153">
        <v>0</v>
      </c>
      <c r="G10" s="154">
        <v>142</v>
      </c>
      <c r="H10" s="248"/>
      <c r="I10" s="156">
        <f>Лист2!AH10</f>
        <v>2</v>
      </c>
      <c r="J10" s="154">
        <f>Лист2!AJ10</f>
        <v>290</v>
      </c>
      <c r="K10" s="248"/>
      <c r="L10" s="185"/>
      <c r="M10" s="154"/>
      <c r="N10" s="186"/>
      <c r="O10" s="143"/>
      <c r="P10" s="144"/>
      <c r="Q10" s="187"/>
      <c r="R10" s="81">
        <f>C10+F10+I10+L10+O10</f>
        <v>4</v>
      </c>
      <c r="S10" s="82">
        <f>D10+G10+J10+M10+P10</f>
        <v>805</v>
      </c>
      <c r="T10" s="258"/>
      <c r="U10" s="268"/>
    </row>
    <row r="11" spans="1:23" ht="15" customHeight="1" thickTop="1" thickBot="1" x14ac:dyDescent="0.3">
      <c r="A11" s="275"/>
      <c r="B11" s="234"/>
      <c r="C11" s="132">
        <f>C9/C10</f>
        <v>10.5</v>
      </c>
      <c r="D11" s="22">
        <f>D9/D10</f>
        <v>1.5093833780160857</v>
      </c>
      <c r="E11" s="150">
        <v>7</v>
      </c>
      <c r="F11" s="157" t="e">
        <f>F9/F10</f>
        <v>#DIV/0!</v>
      </c>
      <c r="G11" s="169">
        <f>G9/G10</f>
        <v>1.5845070422535212</v>
      </c>
      <c r="H11" s="46">
        <v>3</v>
      </c>
      <c r="I11" s="161">
        <f>I9/I10</f>
        <v>9</v>
      </c>
      <c r="J11" s="161">
        <f>J9/J10</f>
        <v>1.403448275862069</v>
      </c>
      <c r="K11" s="46">
        <f>Лист2!AF10</f>
        <v>6</v>
      </c>
      <c r="L11" s="168"/>
      <c r="M11" s="169"/>
      <c r="N11" s="188"/>
      <c r="O11" s="145"/>
      <c r="P11" s="146"/>
      <c r="Q11" s="189"/>
      <c r="R11" s="161">
        <f>R9/R10</f>
        <v>12</v>
      </c>
      <c r="S11" s="169">
        <f>S9/S10</f>
        <v>1.484472049689441</v>
      </c>
      <c r="T11" s="113">
        <f>E11+H11+K11+N11+Q11</f>
        <v>16</v>
      </c>
      <c r="U11" s="269"/>
    </row>
    <row r="12" spans="1:23" ht="15" customHeight="1" x14ac:dyDescent="0.25">
      <c r="A12" s="273">
        <v>2</v>
      </c>
      <c r="B12" s="233" t="str">
        <f>Лист1!D13</f>
        <v>«Жетысу»                                    Алматинская область</v>
      </c>
      <c r="C12" s="141">
        <v>16</v>
      </c>
      <c r="D12" s="142">
        <v>494</v>
      </c>
      <c r="E12" s="247">
        <v>15</v>
      </c>
      <c r="F12" s="155">
        <v>15</v>
      </c>
      <c r="G12" s="152">
        <v>391</v>
      </c>
      <c r="H12" s="272">
        <v>15</v>
      </c>
      <c r="I12" s="22">
        <f>Лист2!AG12</f>
        <v>16</v>
      </c>
      <c r="J12" s="152">
        <f>Лист2!AI12</f>
        <v>351</v>
      </c>
      <c r="K12" s="247">
        <f>Лист2!AE12</f>
        <v>14</v>
      </c>
      <c r="L12" s="155"/>
      <c r="M12" s="152"/>
      <c r="N12" s="183"/>
      <c r="O12" s="148"/>
      <c r="P12" s="149"/>
      <c r="Q12" s="183"/>
      <c r="R12" s="61">
        <f>C12+F12+I12+L12+O12</f>
        <v>47</v>
      </c>
      <c r="S12" s="80">
        <f>D12+G12+J12+M12+P12</f>
        <v>1236</v>
      </c>
      <c r="T12" s="270">
        <f>E12+H12+K12+N12+Q12</f>
        <v>44</v>
      </c>
      <c r="U12" s="267">
        <v>3</v>
      </c>
    </row>
    <row r="13" spans="1:23" ht="15" customHeight="1" thickBot="1" x14ac:dyDescent="0.3">
      <c r="A13" s="274"/>
      <c r="B13" s="276"/>
      <c r="C13" s="143">
        <v>5</v>
      </c>
      <c r="D13" s="144">
        <v>401</v>
      </c>
      <c r="E13" s="248"/>
      <c r="F13" s="156">
        <v>1</v>
      </c>
      <c r="G13" s="154">
        <v>256</v>
      </c>
      <c r="H13" s="248"/>
      <c r="I13" s="153">
        <f>Лист2!AH12</f>
        <v>7</v>
      </c>
      <c r="J13" s="154">
        <f>Лист2!AJ12</f>
        <v>267</v>
      </c>
      <c r="K13" s="248"/>
      <c r="L13" s="153"/>
      <c r="M13" s="154"/>
      <c r="N13" s="186"/>
      <c r="O13" s="143"/>
      <c r="P13" s="144"/>
      <c r="Q13" s="186"/>
      <c r="R13" s="81">
        <f>C13+F13+I13+L13+O13</f>
        <v>13</v>
      </c>
      <c r="S13" s="82">
        <f>D13+G13+J13+M13+P13</f>
        <v>924</v>
      </c>
      <c r="T13" s="271"/>
      <c r="U13" s="268"/>
      <c r="W13" s="45"/>
    </row>
    <row r="14" spans="1:23" ht="15" customHeight="1" thickTop="1" thickBot="1" x14ac:dyDescent="0.3">
      <c r="A14" s="275"/>
      <c r="B14" s="234"/>
      <c r="C14" s="145">
        <f>C12/C13</f>
        <v>3.2</v>
      </c>
      <c r="D14" s="146">
        <f>D12/D13</f>
        <v>1.231920199501247</v>
      </c>
      <c r="E14" s="147">
        <v>5</v>
      </c>
      <c r="F14" s="157">
        <f>F12/F13</f>
        <v>15</v>
      </c>
      <c r="G14" s="169">
        <f>G12/G13</f>
        <v>1.52734375</v>
      </c>
      <c r="H14" s="46">
        <v>5</v>
      </c>
      <c r="I14" s="161">
        <f>I12/I13</f>
        <v>2.2857142857142856</v>
      </c>
      <c r="J14" s="161">
        <f>J12/J13</f>
        <v>1.3146067415730338</v>
      </c>
      <c r="K14" s="46">
        <f>Лист2!AF12</f>
        <v>4</v>
      </c>
      <c r="L14" s="190"/>
      <c r="M14" s="191"/>
      <c r="N14" s="188"/>
      <c r="O14" s="132"/>
      <c r="P14" s="192"/>
      <c r="Q14" s="188"/>
      <c r="R14" s="161">
        <f>R12/R13</f>
        <v>3.6153846153846154</v>
      </c>
      <c r="S14" s="169">
        <f>S12/S13</f>
        <v>1.3376623376623376</v>
      </c>
      <c r="T14" s="114">
        <f>E14+H14+K14+N14+Q14</f>
        <v>14</v>
      </c>
      <c r="U14" s="269"/>
    </row>
    <row r="15" spans="1:23" ht="15" customHeight="1" x14ac:dyDescent="0.25">
      <c r="A15" s="273">
        <v>3</v>
      </c>
      <c r="B15" s="233" t="str">
        <f>Лист1!D15</f>
        <v>«ERTIS»                                  Павлодарская область</v>
      </c>
      <c r="C15" s="141">
        <v>7</v>
      </c>
      <c r="D15" s="142">
        <v>416</v>
      </c>
      <c r="E15" s="247">
        <v>4</v>
      </c>
      <c r="F15" s="155">
        <v>5</v>
      </c>
      <c r="G15" s="152">
        <v>368</v>
      </c>
      <c r="H15" s="272">
        <v>3</v>
      </c>
      <c r="I15" s="118">
        <f>Лист2!AG14</f>
        <v>8</v>
      </c>
      <c r="J15" s="159">
        <f>Лист2!AI14</f>
        <v>358</v>
      </c>
      <c r="K15" s="247">
        <f>Лист2!AE14</f>
        <v>6</v>
      </c>
      <c r="L15" s="122"/>
      <c r="M15" s="159"/>
      <c r="N15" s="183"/>
      <c r="O15" s="141"/>
      <c r="P15" s="142"/>
      <c r="Q15" s="183"/>
      <c r="R15" s="61">
        <f>C15+F15+I15+L15+O15</f>
        <v>20</v>
      </c>
      <c r="S15" s="80">
        <f>D15+G15+J15+M15+P15</f>
        <v>1142</v>
      </c>
      <c r="T15" s="270">
        <f>E15+H15+K15+N15+Q15</f>
        <v>13</v>
      </c>
      <c r="U15" s="267">
        <v>7</v>
      </c>
    </row>
    <row r="16" spans="1:23" ht="15" customHeight="1" thickBot="1" x14ac:dyDescent="0.3">
      <c r="A16" s="274"/>
      <c r="B16" s="276"/>
      <c r="C16" s="143">
        <v>15</v>
      </c>
      <c r="D16" s="144">
        <v>506</v>
      </c>
      <c r="E16" s="248"/>
      <c r="F16" s="156">
        <v>15</v>
      </c>
      <c r="G16" s="154">
        <v>472</v>
      </c>
      <c r="H16" s="248"/>
      <c r="I16" s="153">
        <f>Лист2!AH14</f>
        <v>14</v>
      </c>
      <c r="J16" s="154">
        <f>Лист2!AJ14</f>
        <v>413</v>
      </c>
      <c r="K16" s="248"/>
      <c r="L16" s="185"/>
      <c r="M16" s="154"/>
      <c r="N16" s="186"/>
      <c r="O16" s="143"/>
      <c r="P16" s="144"/>
      <c r="Q16" s="186"/>
      <c r="R16" s="81">
        <f>C16+F16+I16+L16+O16</f>
        <v>44</v>
      </c>
      <c r="S16" s="82">
        <f>D16+G16+J16+M16+P16</f>
        <v>1391</v>
      </c>
      <c r="T16" s="271"/>
      <c r="U16" s="268"/>
    </row>
    <row r="17" spans="1:21" ht="15" customHeight="1" thickTop="1" thickBot="1" x14ac:dyDescent="0.3">
      <c r="A17" s="275"/>
      <c r="B17" s="234"/>
      <c r="C17" s="145">
        <f>C15/C16</f>
        <v>0.46666666666666667</v>
      </c>
      <c r="D17" s="146">
        <f>D15/D16</f>
        <v>0.82213438735177868</v>
      </c>
      <c r="E17" s="150">
        <v>1</v>
      </c>
      <c r="F17" s="157">
        <f>F15/F16</f>
        <v>0.33333333333333331</v>
      </c>
      <c r="G17" s="169">
        <f>G15/G16</f>
        <v>0.77966101694915257</v>
      </c>
      <c r="H17" s="46">
        <v>1</v>
      </c>
      <c r="I17" s="161">
        <f>I15/I16</f>
        <v>0.5714285714285714</v>
      </c>
      <c r="J17" s="161">
        <f>J15/J16</f>
        <v>0.86682808716707027</v>
      </c>
      <c r="K17" s="46">
        <f>Лист2!AF14</f>
        <v>2</v>
      </c>
      <c r="L17" s="168"/>
      <c r="M17" s="169"/>
      <c r="N17" s="188"/>
      <c r="O17" s="145"/>
      <c r="P17" s="146"/>
      <c r="Q17" s="188"/>
      <c r="R17" s="161">
        <f>R15/R16</f>
        <v>0.45454545454545453</v>
      </c>
      <c r="S17" s="169">
        <f>S15/S16</f>
        <v>0.82099209202012935</v>
      </c>
      <c r="T17" s="114">
        <f>E17+H17+K17+N17+Q17</f>
        <v>4</v>
      </c>
      <c r="U17" s="269"/>
    </row>
    <row r="18" spans="1:21" ht="15" customHeight="1" x14ac:dyDescent="0.25">
      <c r="A18" s="273">
        <v>4</v>
      </c>
      <c r="B18" s="233" t="str">
        <f>Лист1!D17</f>
        <v>«Куаныш»                                                    СКО</v>
      </c>
      <c r="C18" s="148">
        <v>13</v>
      </c>
      <c r="D18" s="149">
        <v>496</v>
      </c>
      <c r="E18" s="278">
        <v>11</v>
      </c>
      <c r="F18" s="155">
        <v>18</v>
      </c>
      <c r="G18" s="152">
        <v>450</v>
      </c>
      <c r="H18" s="272">
        <v>18</v>
      </c>
      <c r="I18" s="167">
        <f>Лист2!AG16</f>
        <v>15</v>
      </c>
      <c r="J18" s="159">
        <f>Лист2!AI16</f>
        <v>288</v>
      </c>
      <c r="K18" s="247">
        <f>Лист2!AE16</f>
        <v>14</v>
      </c>
      <c r="L18" s="155"/>
      <c r="M18" s="152"/>
      <c r="N18" s="183"/>
      <c r="O18" s="148"/>
      <c r="P18" s="149"/>
      <c r="Q18" s="183"/>
      <c r="R18" s="61">
        <f>C18+F18+I18+L18+O18</f>
        <v>46</v>
      </c>
      <c r="S18" s="80">
        <f>D18+G18+J18+M18+P18</f>
        <v>1234</v>
      </c>
      <c r="T18" s="270">
        <f>E18+H18+K18+N18+Q18</f>
        <v>43</v>
      </c>
      <c r="U18" s="267">
        <v>2</v>
      </c>
    </row>
    <row r="19" spans="1:21" ht="15" customHeight="1" thickBot="1" x14ac:dyDescent="0.3">
      <c r="A19" s="274"/>
      <c r="B19" s="276"/>
      <c r="C19" s="143">
        <v>9</v>
      </c>
      <c r="D19" s="144">
        <v>436</v>
      </c>
      <c r="E19" s="279"/>
      <c r="F19" s="158">
        <v>0</v>
      </c>
      <c r="G19" s="154">
        <v>292</v>
      </c>
      <c r="H19" s="248"/>
      <c r="I19" s="153">
        <f>Лист2!AH16</f>
        <v>5</v>
      </c>
      <c r="J19" s="154">
        <f>Лист2!AJ16</f>
        <v>203</v>
      </c>
      <c r="K19" s="248"/>
      <c r="L19" s="153"/>
      <c r="M19" s="154"/>
      <c r="N19" s="186"/>
      <c r="O19" s="143"/>
      <c r="P19" s="144"/>
      <c r="Q19" s="186"/>
      <c r="R19" s="81">
        <f>C19+F19+I19+L19+O19</f>
        <v>14</v>
      </c>
      <c r="S19" s="82">
        <f>D19+G19+J19+M19+P19</f>
        <v>931</v>
      </c>
      <c r="T19" s="271"/>
      <c r="U19" s="268"/>
    </row>
    <row r="20" spans="1:21" ht="15" customHeight="1" thickTop="1" thickBot="1" x14ac:dyDescent="0.3">
      <c r="A20" s="275"/>
      <c r="B20" s="234"/>
      <c r="C20" s="132">
        <f>C18/C19</f>
        <v>1.4444444444444444</v>
      </c>
      <c r="D20" s="22">
        <f>D18/D19</f>
        <v>1.1376146788990826</v>
      </c>
      <c r="E20" s="150">
        <v>4</v>
      </c>
      <c r="F20" s="161" t="e">
        <f>F18/F19</f>
        <v>#DIV/0!</v>
      </c>
      <c r="G20" s="169">
        <f>G18/G19</f>
        <v>1.5410958904109588</v>
      </c>
      <c r="H20" s="46">
        <v>6</v>
      </c>
      <c r="I20" s="161">
        <f>I18/I19</f>
        <v>3</v>
      </c>
      <c r="J20" s="161">
        <f>J18/J19</f>
        <v>1.4187192118226601</v>
      </c>
      <c r="K20" s="58">
        <f>Лист2!AF16</f>
        <v>5</v>
      </c>
      <c r="L20" s="190"/>
      <c r="M20" s="191"/>
      <c r="N20" s="188"/>
      <c r="O20" s="132"/>
      <c r="P20" s="192"/>
      <c r="Q20" s="188"/>
      <c r="R20" s="161">
        <f>R18/R19</f>
        <v>3.2857142857142856</v>
      </c>
      <c r="S20" s="169">
        <f>S18/S19</f>
        <v>1.3254564983888293</v>
      </c>
      <c r="T20" s="114">
        <f>E20+H20+K20+N20+Q20</f>
        <v>15</v>
      </c>
      <c r="U20" s="269"/>
    </row>
    <row r="21" spans="1:21" ht="15" customHeight="1" x14ac:dyDescent="0.25">
      <c r="A21" s="273">
        <v>5</v>
      </c>
      <c r="B21" s="218" t="str">
        <f>Лист1!D19</f>
        <v>«Алматы»                                            г.Алматы</v>
      </c>
      <c r="C21" s="141">
        <v>11</v>
      </c>
      <c r="D21" s="142">
        <v>462</v>
      </c>
      <c r="E21" s="278">
        <v>8</v>
      </c>
      <c r="F21" s="167">
        <v>12</v>
      </c>
      <c r="G21" s="159">
        <v>438</v>
      </c>
      <c r="H21" s="247">
        <v>11</v>
      </c>
      <c r="I21" s="118">
        <f>Лист2!AG18</f>
        <v>16</v>
      </c>
      <c r="J21" s="159">
        <f>Лист2!AI18</f>
        <v>420</v>
      </c>
      <c r="K21" s="247">
        <f>Лист2!AE18</f>
        <v>14</v>
      </c>
      <c r="L21" s="122"/>
      <c r="M21" s="159"/>
      <c r="N21" s="183"/>
      <c r="O21" s="141"/>
      <c r="P21" s="142"/>
      <c r="Q21" s="183"/>
      <c r="R21" s="61">
        <f>C21+F21+I21+L21+O21</f>
        <v>39</v>
      </c>
      <c r="S21" s="80">
        <f>D21+G21+J21+M21+P21</f>
        <v>1320</v>
      </c>
      <c r="T21" s="270">
        <f>E21+H21+K21+N21+Q21</f>
        <v>33</v>
      </c>
      <c r="U21" s="267">
        <v>4</v>
      </c>
    </row>
    <row r="22" spans="1:21" ht="15" customHeight="1" thickBot="1" x14ac:dyDescent="0.3">
      <c r="A22" s="274"/>
      <c r="B22" s="277"/>
      <c r="C22" s="143">
        <v>11</v>
      </c>
      <c r="D22" s="144">
        <v>468</v>
      </c>
      <c r="E22" s="279"/>
      <c r="F22" s="153">
        <v>7</v>
      </c>
      <c r="G22" s="154">
        <v>362</v>
      </c>
      <c r="H22" s="248"/>
      <c r="I22" s="153">
        <f>Лист2!AH18</f>
        <v>8</v>
      </c>
      <c r="J22" s="154">
        <f>Лист2!AJ18</f>
        <v>355</v>
      </c>
      <c r="K22" s="248"/>
      <c r="L22" s="185"/>
      <c r="M22" s="154"/>
      <c r="N22" s="186"/>
      <c r="O22" s="143"/>
      <c r="P22" s="144"/>
      <c r="Q22" s="186"/>
      <c r="R22" s="81">
        <f>C22+F22+I22+L22+O22</f>
        <v>26</v>
      </c>
      <c r="S22" s="82">
        <f>D22+G22+J22+M22+P22</f>
        <v>1185</v>
      </c>
      <c r="T22" s="271"/>
      <c r="U22" s="268"/>
    </row>
    <row r="23" spans="1:21" ht="15" customHeight="1" thickTop="1" thickBot="1" x14ac:dyDescent="0.3">
      <c r="A23" s="275"/>
      <c r="B23" s="232"/>
      <c r="C23" s="145">
        <f>C21/C22</f>
        <v>1</v>
      </c>
      <c r="D23" s="146">
        <f>D21/D22</f>
        <v>0.98717948717948723</v>
      </c>
      <c r="E23" s="150">
        <v>3</v>
      </c>
      <c r="F23" s="157">
        <f>F21/F22</f>
        <v>1.7142857142857142</v>
      </c>
      <c r="G23" s="169">
        <f>G21/G22</f>
        <v>1.2099447513812154</v>
      </c>
      <c r="H23" s="46">
        <v>4</v>
      </c>
      <c r="I23" s="161">
        <f>I21/I22</f>
        <v>2</v>
      </c>
      <c r="J23" s="161">
        <f>J21/J22</f>
        <v>1.1830985915492958</v>
      </c>
      <c r="K23" s="46">
        <f>Лист2!AF18</f>
        <v>5</v>
      </c>
      <c r="L23" s="168"/>
      <c r="M23" s="169"/>
      <c r="N23" s="188"/>
      <c r="O23" s="145"/>
      <c r="P23" s="146"/>
      <c r="Q23" s="188"/>
      <c r="R23" s="161">
        <f>R21/R22</f>
        <v>1.5</v>
      </c>
      <c r="S23" s="169">
        <f>S21/S22</f>
        <v>1.1139240506329113</v>
      </c>
      <c r="T23" s="114">
        <f>E23+H23+K23+N23+Q23</f>
        <v>12</v>
      </c>
      <c r="U23" s="269"/>
    </row>
    <row r="24" spans="1:21" ht="15" customHeight="1" x14ac:dyDescent="0.25">
      <c r="A24" s="273">
        <v>6</v>
      </c>
      <c r="B24" s="218" t="str">
        <f>Лист1!D21</f>
        <v>«Ару-Астана»                                                 г. Нур-Султан</v>
      </c>
      <c r="C24" s="141">
        <v>0</v>
      </c>
      <c r="D24" s="142">
        <v>272</v>
      </c>
      <c r="E24" s="278">
        <v>0</v>
      </c>
      <c r="F24" s="160">
        <v>4</v>
      </c>
      <c r="G24" s="152">
        <v>218</v>
      </c>
      <c r="H24" s="272">
        <v>0</v>
      </c>
      <c r="I24" s="118">
        <f>Лист2!AG20</f>
        <v>3</v>
      </c>
      <c r="J24" s="159">
        <f>Лист2!AI20</f>
        <v>262</v>
      </c>
      <c r="K24" s="247">
        <f>Лист2!AE20</f>
        <v>1</v>
      </c>
      <c r="L24" s="122"/>
      <c r="M24" s="159"/>
      <c r="N24" s="183"/>
      <c r="O24" s="141"/>
      <c r="P24" s="142"/>
      <c r="Q24" s="183"/>
      <c r="R24" s="61">
        <f>C24+F24+I24+L24+O24</f>
        <v>7</v>
      </c>
      <c r="S24" s="80">
        <f>D24+G24+J24+M24+P24</f>
        <v>752</v>
      </c>
      <c r="T24" s="270">
        <f>E24+H24+K24+N24+Q24</f>
        <v>1</v>
      </c>
      <c r="U24" s="267">
        <v>9</v>
      </c>
    </row>
    <row r="25" spans="1:21" ht="15" customHeight="1" thickBot="1" x14ac:dyDescent="0.3">
      <c r="A25" s="274"/>
      <c r="B25" s="277"/>
      <c r="C25" s="143">
        <v>18</v>
      </c>
      <c r="D25" s="144">
        <v>455</v>
      </c>
      <c r="E25" s="279"/>
      <c r="F25" s="156">
        <v>12</v>
      </c>
      <c r="G25" s="154">
        <v>398</v>
      </c>
      <c r="H25" s="248"/>
      <c r="I25" s="153">
        <f>Лист2!AH20</f>
        <v>21</v>
      </c>
      <c r="J25" s="154">
        <f>Лист2!AJ20</f>
        <v>410</v>
      </c>
      <c r="K25" s="248"/>
      <c r="L25" s="185"/>
      <c r="M25" s="154"/>
      <c r="N25" s="186"/>
      <c r="O25" s="143"/>
      <c r="P25" s="144"/>
      <c r="Q25" s="186"/>
      <c r="R25" s="81">
        <f>C25+F25+I25+L25+O25</f>
        <v>51</v>
      </c>
      <c r="S25" s="82">
        <f>D25+G25+J25+M25+P25</f>
        <v>1263</v>
      </c>
      <c r="T25" s="271"/>
      <c r="U25" s="268"/>
    </row>
    <row r="26" spans="1:21" ht="15" customHeight="1" thickTop="1" thickBot="1" x14ac:dyDescent="0.3">
      <c r="A26" s="275"/>
      <c r="B26" s="232"/>
      <c r="C26" s="145">
        <f>C24/C25</f>
        <v>0</v>
      </c>
      <c r="D26" s="146">
        <f>D24/D25</f>
        <v>0.59780219780219779</v>
      </c>
      <c r="E26" s="150">
        <v>0</v>
      </c>
      <c r="F26" s="157">
        <f>F24/F25</f>
        <v>0.33333333333333331</v>
      </c>
      <c r="G26" s="169">
        <f>G24/G25</f>
        <v>0.54773869346733672</v>
      </c>
      <c r="H26" s="46">
        <v>0</v>
      </c>
      <c r="I26" s="161">
        <f>I24/I25</f>
        <v>0.14285714285714285</v>
      </c>
      <c r="J26" s="161">
        <f>J24/J25</f>
        <v>0.63902439024390245</v>
      </c>
      <c r="K26" s="58">
        <f>Лист2!AF20</f>
        <v>0</v>
      </c>
      <c r="L26" s="168"/>
      <c r="M26" s="169"/>
      <c r="N26" s="188"/>
      <c r="O26" s="145"/>
      <c r="P26" s="146"/>
      <c r="Q26" s="188"/>
      <c r="R26" s="161">
        <f>R24/R25</f>
        <v>0.13725490196078433</v>
      </c>
      <c r="S26" s="169">
        <f>S24/S25</f>
        <v>0.59540775930324619</v>
      </c>
      <c r="T26" s="114">
        <f>E26+H26+K26+N26+Q26</f>
        <v>0</v>
      </c>
      <c r="U26" s="269"/>
    </row>
    <row r="27" spans="1:21" ht="15" customHeight="1" x14ac:dyDescent="0.25">
      <c r="A27" s="273">
        <v>7</v>
      </c>
      <c r="B27" s="218" t="str">
        <f>Лист1!D23</f>
        <v>«Алтай-2»                                              ВКО</v>
      </c>
      <c r="C27" s="141">
        <v>9</v>
      </c>
      <c r="D27" s="142">
        <v>422</v>
      </c>
      <c r="E27" s="278">
        <v>7</v>
      </c>
      <c r="F27" s="155">
        <v>6</v>
      </c>
      <c r="G27" s="152">
        <v>396</v>
      </c>
      <c r="H27" s="272">
        <v>3</v>
      </c>
      <c r="I27" s="118">
        <f>Лист2!AG22</f>
        <v>5</v>
      </c>
      <c r="J27" s="159">
        <f>Лист2!AI22</f>
        <v>258</v>
      </c>
      <c r="K27" s="247">
        <f>Лист2!AE22</f>
        <v>4</v>
      </c>
      <c r="L27" s="122"/>
      <c r="M27" s="159"/>
      <c r="N27" s="183"/>
      <c r="O27" s="141"/>
      <c r="P27" s="142"/>
      <c r="Q27" s="183"/>
      <c r="R27" s="61">
        <f>C27+F27+I27+L27+O27</f>
        <v>20</v>
      </c>
      <c r="S27" s="80">
        <f>D27+G27+J27+M27+P27</f>
        <v>1076</v>
      </c>
      <c r="T27" s="270">
        <f>E27+H27+K27+N27+Q27</f>
        <v>14</v>
      </c>
      <c r="U27" s="267">
        <v>6</v>
      </c>
    </row>
    <row r="28" spans="1:21" ht="15" customHeight="1" thickBot="1" x14ac:dyDescent="0.3">
      <c r="A28" s="274"/>
      <c r="B28" s="277"/>
      <c r="C28" s="143">
        <v>13</v>
      </c>
      <c r="D28" s="144">
        <v>469</v>
      </c>
      <c r="E28" s="279"/>
      <c r="F28" s="156">
        <v>15</v>
      </c>
      <c r="G28" s="154">
        <v>475</v>
      </c>
      <c r="H28" s="248"/>
      <c r="I28" s="153">
        <f>Лист2!AH22</f>
        <v>16</v>
      </c>
      <c r="J28" s="154">
        <f>Лист2!AJ22</f>
        <v>338</v>
      </c>
      <c r="K28" s="248"/>
      <c r="L28" s="185"/>
      <c r="M28" s="154"/>
      <c r="N28" s="186"/>
      <c r="O28" s="143"/>
      <c r="P28" s="144"/>
      <c r="Q28" s="186"/>
      <c r="R28" s="81">
        <f>C28+F28+I28+L28+O28</f>
        <v>44</v>
      </c>
      <c r="S28" s="82">
        <f>D28+G28+J28+M28+P28</f>
        <v>1282</v>
      </c>
      <c r="T28" s="271"/>
      <c r="U28" s="268"/>
    </row>
    <row r="29" spans="1:21" ht="15" customHeight="1" thickTop="1" thickBot="1" x14ac:dyDescent="0.3">
      <c r="A29" s="275"/>
      <c r="B29" s="232"/>
      <c r="C29" s="145">
        <f>C27/C28</f>
        <v>0.69230769230769229</v>
      </c>
      <c r="D29" s="146">
        <f>D27/D28</f>
        <v>0.89978678038379534</v>
      </c>
      <c r="E29" s="150">
        <v>3</v>
      </c>
      <c r="F29" s="157">
        <f>F27/F28</f>
        <v>0.4</v>
      </c>
      <c r="G29" s="169">
        <f>G27/G28</f>
        <v>0.83368421052631581</v>
      </c>
      <c r="H29" s="46">
        <v>0</v>
      </c>
      <c r="I29" s="161">
        <f>I27/I28</f>
        <v>0.3125</v>
      </c>
      <c r="J29" s="161">
        <f>J27/J28</f>
        <v>0.76331360946745563</v>
      </c>
      <c r="K29" s="46">
        <f>Лист2!AF22</f>
        <v>1</v>
      </c>
      <c r="L29" s="168"/>
      <c r="M29" s="169"/>
      <c r="N29" s="188"/>
      <c r="O29" s="145"/>
      <c r="P29" s="146"/>
      <c r="Q29" s="188"/>
      <c r="R29" s="161">
        <f>R27/R28</f>
        <v>0.45454545454545453</v>
      </c>
      <c r="S29" s="169">
        <f>S27/S28</f>
        <v>0.83931357254290173</v>
      </c>
      <c r="T29" s="114">
        <f>E29+H29+K29+N29+Q29</f>
        <v>4</v>
      </c>
      <c r="U29" s="269"/>
    </row>
    <row r="30" spans="1:21" ht="15" customHeight="1" x14ac:dyDescent="0.25">
      <c r="A30" s="273">
        <v>8</v>
      </c>
      <c r="B30" s="218" t="str">
        <f>Лист1!D25</f>
        <v>«Караганда»                         Карагандинская область</v>
      </c>
      <c r="C30" s="141">
        <v>13</v>
      </c>
      <c r="D30" s="142">
        <v>515</v>
      </c>
      <c r="E30" s="278">
        <v>11</v>
      </c>
      <c r="F30" s="167">
        <v>10</v>
      </c>
      <c r="G30" s="159">
        <v>412</v>
      </c>
      <c r="H30" s="247">
        <v>7</v>
      </c>
      <c r="I30" s="118">
        <f>Лист2!AG24</f>
        <v>14</v>
      </c>
      <c r="J30" s="159">
        <f>Лист2!AI24</f>
        <v>344</v>
      </c>
      <c r="K30" s="247">
        <f>Лист2!AE24</f>
        <v>12</v>
      </c>
      <c r="L30" s="122"/>
      <c r="M30" s="159"/>
      <c r="N30" s="183"/>
      <c r="O30" s="141"/>
      <c r="P30" s="142"/>
      <c r="Q30" s="183"/>
      <c r="R30" s="61">
        <f>C30+F30+I30+L30+O30</f>
        <v>37</v>
      </c>
      <c r="S30" s="80">
        <f>D30+G30+J30+M30+P30</f>
        <v>1271</v>
      </c>
      <c r="T30" s="270">
        <f>E30+H30+K30+N30+Q30</f>
        <v>30</v>
      </c>
      <c r="U30" s="267">
        <v>5</v>
      </c>
    </row>
    <row r="31" spans="1:21" ht="15" customHeight="1" thickBot="1" x14ac:dyDescent="0.3">
      <c r="A31" s="274"/>
      <c r="B31" s="277"/>
      <c r="C31" s="143">
        <v>12</v>
      </c>
      <c r="D31" s="144">
        <v>510</v>
      </c>
      <c r="E31" s="279"/>
      <c r="F31" s="153">
        <v>10</v>
      </c>
      <c r="G31" s="154">
        <v>405</v>
      </c>
      <c r="H31" s="248"/>
      <c r="I31" s="153">
        <f>Лист2!AH24</f>
        <v>8</v>
      </c>
      <c r="J31" s="154">
        <f>Лист2!AJ24</f>
        <v>326</v>
      </c>
      <c r="K31" s="248"/>
      <c r="L31" s="185"/>
      <c r="M31" s="154"/>
      <c r="N31" s="186"/>
      <c r="O31" s="143"/>
      <c r="P31" s="144"/>
      <c r="Q31" s="186"/>
      <c r="R31" s="81">
        <f>C31+F31+I31+L31+O31</f>
        <v>30</v>
      </c>
      <c r="S31" s="82">
        <f>D31+G31+J31+M31+P31</f>
        <v>1241</v>
      </c>
      <c r="T31" s="271"/>
      <c r="U31" s="268"/>
    </row>
    <row r="32" spans="1:21" ht="15" customHeight="1" thickTop="1" thickBot="1" x14ac:dyDescent="0.3">
      <c r="A32" s="275"/>
      <c r="B32" s="232"/>
      <c r="C32" s="145">
        <f>C30/C31</f>
        <v>1.0833333333333333</v>
      </c>
      <c r="D32" s="146">
        <f>D30/D31</f>
        <v>1.0098039215686274</v>
      </c>
      <c r="E32" s="150">
        <v>3</v>
      </c>
      <c r="F32" s="157">
        <f>F30/F31</f>
        <v>1</v>
      </c>
      <c r="G32" s="169">
        <f>G30/G31</f>
        <v>1.0172839506172839</v>
      </c>
      <c r="H32" s="46">
        <v>3</v>
      </c>
      <c r="I32" s="161">
        <f>I30/I31</f>
        <v>1.75</v>
      </c>
      <c r="J32" s="161">
        <f>J30/J31</f>
        <v>1.0552147239263803</v>
      </c>
      <c r="K32" s="46">
        <f>Лист2!AF24</f>
        <v>4</v>
      </c>
      <c r="L32" s="168"/>
      <c r="M32" s="169"/>
      <c r="N32" s="188"/>
      <c r="O32" s="145"/>
      <c r="P32" s="146"/>
      <c r="Q32" s="188"/>
      <c r="R32" s="161">
        <f>R30/R31</f>
        <v>1.2333333333333334</v>
      </c>
      <c r="S32" s="169">
        <f>S30/S31</f>
        <v>1.0241740531829171</v>
      </c>
      <c r="T32" s="115">
        <f>E32+H32+K32+N32+Q32</f>
        <v>10</v>
      </c>
      <c r="U32" s="269"/>
    </row>
    <row r="33" spans="1:21" ht="15" customHeight="1" x14ac:dyDescent="0.25">
      <c r="A33" s="273">
        <v>9</v>
      </c>
      <c r="B33" s="218" t="str">
        <f>Лист1!D27</f>
        <v>«Айқаракөз»                                    Алматинская область</v>
      </c>
      <c r="C33" s="141">
        <v>8</v>
      </c>
      <c r="D33" s="142">
        <v>448</v>
      </c>
      <c r="E33" s="278">
        <v>7</v>
      </c>
      <c r="F33" s="155">
        <v>3</v>
      </c>
      <c r="G33" s="152">
        <v>347</v>
      </c>
      <c r="H33" s="272">
        <v>3</v>
      </c>
      <c r="I33" s="118">
        <f>Лист2!AG26</f>
        <v>3</v>
      </c>
      <c r="J33" s="159">
        <f>Лист2!AI26</f>
        <v>246</v>
      </c>
      <c r="K33" s="247">
        <f>Лист2!AE26</f>
        <v>2</v>
      </c>
      <c r="L33" s="122"/>
      <c r="M33" s="159"/>
      <c r="N33" s="183"/>
      <c r="O33" s="141"/>
      <c r="P33" s="142"/>
      <c r="Q33" s="183"/>
      <c r="R33" s="61">
        <f>C33+F33+I33+L33+O33</f>
        <v>14</v>
      </c>
      <c r="S33" s="80">
        <f>D33+G33+J33+M33+P33</f>
        <v>1041</v>
      </c>
      <c r="T33" s="270">
        <f>E33+H33+K33+N33+Q33</f>
        <v>12</v>
      </c>
      <c r="U33" s="267">
        <v>8</v>
      </c>
    </row>
    <row r="34" spans="1:21" ht="15" customHeight="1" thickBot="1" x14ac:dyDescent="0.3">
      <c r="A34" s="274"/>
      <c r="B34" s="277"/>
      <c r="C34" s="143">
        <v>13</v>
      </c>
      <c r="D34" s="144">
        <v>470</v>
      </c>
      <c r="E34" s="279"/>
      <c r="F34" s="156">
        <v>16</v>
      </c>
      <c r="G34" s="154">
        <v>443</v>
      </c>
      <c r="H34" s="248"/>
      <c r="I34" s="153">
        <f>Лист2!AH26</f>
        <v>17</v>
      </c>
      <c r="J34" s="154">
        <f>Лист2!AJ26</f>
        <v>332</v>
      </c>
      <c r="K34" s="248"/>
      <c r="L34" s="185"/>
      <c r="M34" s="154"/>
      <c r="N34" s="186"/>
      <c r="O34" s="143"/>
      <c r="P34" s="144"/>
      <c r="Q34" s="186"/>
      <c r="R34" s="81">
        <f>C34+F34+I34+L34+O34</f>
        <v>46</v>
      </c>
      <c r="S34" s="82">
        <f>D34+G34+J34+M34+P34</f>
        <v>1245</v>
      </c>
      <c r="T34" s="271"/>
      <c r="U34" s="268"/>
    </row>
    <row r="35" spans="1:21" ht="15" customHeight="1" thickTop="1" thickBot="1" x14ac:dyDescent="0.3">
      <c r="A35" s="275"/>
      <c r="B35" s="232"/>
      <c r="C35" s="145">
        <f>C33/C34</f>
        <v>0.61538461538461542</v>
      </c>
      <c r="D35" s="146">
        <f>D33/D34</f>
        <v>0.95319148936170217</v>
      </c>
      <c r="E35" s="150">
        <v>2</v>
      </c>
      <c r="F35" s="157">
        <f>F33/F34</f>
        <v>0.1875</v>
      </c>
      <c r="G35" s="169">
        <f>G33/G34</f>
        <v>0.78329571106094809</v>
      </c>
      <c r="H35" s="46">
        <v>1</v>
      </c>
      <c r="I35" s="161">
        <f>I33/I34</f>
        <v>0.17647058823529413</v>
      </c>
      <c r="J35" s="161">
        <f>J33/J34</f>
        <v>0.74096385542168675</v>
      </c>
      <c r="K35" s="46">
        <f>Лист2!AF26</f>
        <v>1</v>
      </c>
      <c r="L35" s="168"/>
      <c r="M35" s="169"/>
      <c r="N35" s="188"/>
      <c r="O35" s="145"/>
      <c r="P35" s="146"/>
      <c r="Q35" s="188"/>
      <c r="R35" s="161">
        <f>R33/R34</f>
        <v>0.30434782608695654</v>
      </c>
      <c r="S35" s="169">
        <f>S33/S34</f>
        <v>0.83614457831325306</v>
      </c>
      <c r="T35" s="115">
        <f>E35+H35+K35+N35+Q35</f>
        <v>4</v>
      </c>
      <c r="U35" s="269"/>
    </row>
    <row r="37" spans="1:21" ht="18.75" x14ac:dyDescent="0.3">
      <c r="B37" s="1" t="s">
        <v>71</v>
      </c>
      <c r="K37" s="1" t="s">
        <v>67</v>
      </c>
      <c r="R37" s="181"/>
      <c r="S37" s="182" t="s">
        <v>70</v>
      </c>
    </row>
  </sheetData>
  <mergeCells count="83">
    <mergeCell ref="E9:E10"/>
    <mergeCell ref="B4:B8"/>
    <mergeCell ref="B9:B11"/>
    <mergeCell ref="C6:E6"/>
    <mergeCell ref="C5:E5"/>
    <mergeCell ref="C7:D7"/>
    <mergeCell ref="B12:B14"/>
    <mergeCell ref="B24:B26"/>
    <mergeCell ref="B21:B23"/>
    <mergeCell ref="A4:A8"/>
    <mergeCell ref="A15:A17"/>
    <mergeCell ref="A9:A11"/>
    <mergeCell ref="A12:A14"/>
    <mergeCell ref="A18:A20"/>
    <mergeCell ref="B18:B20"/>
    <mergeCell ref="A21:A23"/>
    <mergeCell ref="A24:A26"/>
    <mergeCell ref="I5:K5"/>
    <mergeCell ref="I6:K6"/>
    <mergeCell ref="H9:H10"/>
    <mergeCell ref="F5:H5"/>
    <mergeCell ref="F7:G7"/>
    <mergeCell ref="I7:J7"/>
    <mergeCell ref="F6:H6"/>
    <mergeCell ref="H33:H34"/>
    <mergeCell ref="H12:H13"/>
    <mergeCell ref="H21:H22"/>
    <mergeCell ref="E24:E25"/>
    <mergeCell ref="E21:E22"/>
    <mergeCell ref="E18:E19"/>
    <mergeCell ref="E15:E16"/>
    <mergeCell ref="H18:H19"/>
    <mergeCell ref="E12:E13"/>
    <mergeCell ref="H15:H16"/>
    <mergeCell ref="A33:A35"/>
    <mergeCell ref="E30:E31"/>
    <mergeCell ref="B30:B32"/>
    <mergeCell ref="E33:E34"/>
    <mergeCell ref="B33:B35"/>
    <mergeCell ref="A30:A32"/>
    <mergeCell ref="A27:A29"/>
    <mergeCell ref="B15:B17"/>
    <mergeCell ref="H30:H31"/>
    <mergeCell ref="B27:B29"/>
    <mergeCell ref="E27:E28"/>
    <mergeCell ref="H27:H28"/>
    <mergeCell ref="U33:U35"/>
    <mergeCell ref="T24:T25"/>
    <mergeCell ref="T33:T34"/>
    <mergeCell ref="T27:T28"/>
    <mergeCell ref="U27:U29"/>
    <mergeCell ref="T30:T31"/>
    <mergeCell ref="U30:U32"/>
    <mergeCell ref="U12:U14"/>
    <mergeCell ref="T12:T13"/>
    <mergeCell ref="U24:U26"/>
    <mergeCell ref="H24:H25"/>
    <mergeCell ref="U9:U11"/>
    <mergeCell ref="U21:U23"/>
    <mergeCell ref="T21:T22"/>
    <mergeCell ref="U15:U17"/>
    <mergeCell ref="T15:T16"/>
    <mergeCell ref="T18:T19"/>
    <mergeCell ref="U18:U20"/>
    <mergeCell ref="K9:K10"/>
    <mergeCell ref="K12:K13"/>
    <mergeCell ref="O7:P7"/>
    <mergeCell ref="R7:S7"/>
    <mergeCell ref="L5:N5"/>
    <mergeCell ref="L6:N6"/>
    <mergeCell ref="T9:T10"/>
    <mergeCell ref="L7:M7"/>
    <mergeCell ref="O5:Q5"/>
    <mergeCell ref="O6:Q6"/>
    <mergeCell ref="R4:U6"/>
    <mergeCell ref="U7:U8"/>
    <mergeCell ref="K30:K31"/>
    <mergeCell ref="K33:K34"/>
    <mergeCell ref="K15:K16"/>
    <mergeCell ref="K18:K19"/>
    <mergeCell ref="K21:K22"/>
    <mergeCell ref="K24:K25"/>
    <mergeCell ref="K27:K28"/>
  </mergeCells>
  <phoneticPr fontId="9" type="noConversion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5"/>
  <sheetViews>
    <sheetView tabSelected="1" topLeftCell="A7" workbookViewId="0">
      <selection activeCell="AP11" sqref="AP11"/>
    </sheetView>
  </sheetViews>
  <sheetFormatPr defaultRowHeight="15.75" x14ac:dyDescent="0.25"/>
  <cols>
    <col min="1" max="1" width="3.85546875" style="20" customWidth="1"/>
    <col min="2" max="2" width="26" style="20" customWidth="1"/>
    <col min="3" max="29" width="2.28515625" style="20" customWidth="1"/>
    <col min="30" max="31" width="5.85546875" style="20" customWidth="1"/>
    <col min="32" max="32" width="6.85546875" style="20" customWidth="1"/>
    <col min="33" max="33" width="6.28515625" style="20" customWidth="1"/>
    <col min="34" max="34" width="4.140625" style="53" customWidth="1"/>
    <col min="35" max="35" width="4.42578125" style="53" customWidth="1"/>
    <col min="36" max="36" width="4.85546875" style="62" customWidth="1"/>
    <col min="37" max="37" width="5.28515625" style="62" customWidth="1"/>
    <col min="38" max="38" width="6.140625" style="20" customWidth="1"/>
    <col min="39" max="39" width="4.42578125" style="20" customWidth="1"/>
    <col min="40" max="40" width="6.28515625" style="20" customWidth="1"/>
    <col min="41" max="16384" width="9.140625" style="20"/>
  </cols>
  <sheetData>
    <row r="1" spans="1:42" ht="19.5" x14ac:dyDescent="0.25">
      <c r="T1" s="83"/>
      <c r="V1" s="9" t="s">
        <v>15</v>
      </c>
    </row>
    <row r="2" spans="1:42" ht="19.5" customHeight="1" x14ac:dyDescent="0.35">
      <c r="N2" s="54"/>
      <c r="Q2" s="54"/>
      <c r="T2" s="54"/>
      <c r="U2" s="54"/>
      <c r="V2" s="9" t="s">
        <v>16</v>
      </c>
      <c r="W2" s="54"/>
      <c r="Z2" s="53"/>
      <c r="AA2" s="53"/>
      <c r="AB2" s="53"/>
      <c r="AC2" s="53"/>
      <c r="AD2" s="54"/>
    </row>
    <row r="3" spans="1:42" ht="18" customHeight="1" x14ac:dyDescent="0.35">
      <c r="N3" s="54"/>
      <c r="Q3" s="54"/>
      <c r="T3" s="54"/>
      <c r="U3" s="54"/>
      <c r="V3" s="83" t="s">
        <v>32</v>
      </c>
      <c r="W3" s="54"/>
      <c r="AF3" s="54"/>
      <c r="AG3" s="54"/>
    </row>
    <row r="4" spans="1:42" ht="20.25" customHeight="1" x14ac:dyDescent="0.35">
      <c r="K4" s="55"/>
      <c r="Q4" s="55"/>
      <c r="T4" s="55"/>
      <c r="U4" s="55"/>
      <c r="V4" s="9" t="s">
        <v>31</v>
      </c>
      <c r="W4" s="55"/>
      <c r="AD4" s="56"/>
    </row>
    <row r="5" spans="1:42" ht="21" customHeight="1" x14ac:dyDescent="0.3">
      <c r="N5" s="57"/>
      <c r="Q5" s="11"/>
      <c r="T5" s="11"/>
      <c r="U5" s="11"/>
      <c r="V5" s="10" t="s">
        <v>17</v>
      </c>
      <c r="W5" s="11"/>
      <c r="AF5" s="57"/>
      <c r="AG5" s="57"/>
      <c r="AP5" s="107"/>
    </row>
    <row r="6" spans="1:42" ht="21" customHeight="1" thickBot="1" x14ac:dyDescent="0.35">
      <c r="N6" s="57"/>
      <c r="Q6" s="11"/>
      <c r="T6" s="11"/>
      <c r="U6" s="11"/>
      <c r="V6" s="11" t="s">
        <v>63</v>
      </c>
      <c r="W6" s="11"/>
      <c r="AF6" s="57"/>
      <c r="AG6" s="57"/>
      <c r="AP6" s="107"/>
    </row>
    <row r="7" spans="1:42" ht="19.5" customHeight="1" thickBot="1" x14ac:dyDescent="0.3">
      <c r="A7" s="242"/>
      <c r="B7" s="244"/>
      <c r="C7" s="327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9"/>
      <c r="AE7" s="242"/>
      <c r="AF7" s="243"/>
      <c r="AG7" s="243"/>
      <c r="AH7" s="243"/>
      <c r="AI7" s="243"/>
      <c r="AJ7" s="243"/>
      <c r="AK7" s="243"/>
      <c r="AL7" s="244"/>
    </row>
    <row r="8" spans="1:42" ht="15" customHeight="1" x14ac:dyDescent="0.25">
      <c r="A8" s="195" t="s">
        <v>0</v>
      </c>
      <c r="B8" s="195" t="s">
        <v>1</v>
      </c>
      <c r="C8" s="197">
        <v>1</v>
      </c>
      <c r="D8" s="235"/>
      <c r="E8" s="236"/>
      <c r="F8" s="197">
        <v>2</v>
      </c>
      <c r="G8" s="235"/>
      <c r="H8" s="236"/>
      <c r="I8" s="197">
        <v>3</v>
      </c>
      <c r="J8" s="235"/>
      <c r="K8" s="236"/>
      <c r="L8" s="197">
        <v>4</v>
      </c>
      <c r="M8" s="235"/>
      <c r="N8" s="236"/>
      <c r="O8" s="197">
        <v>5</v>
      </c>
      <c r="P8" s="235"/>
      <c r="Q8" s="236"/>
      <c r="R8" s="197">
        <v>6</v>
      </c>
      <c r="S8" s="235"/>
      <c r="T8" s="236"/>
      <c r="U8" s="197">
        <v>7</v>
      </c>
      <c r="V8" s="235"/>
      <c r="W8" s="236"/>
      <c r="X8" s="197">
        <v>8</v>
      </c>
      <c r="Y8" s="235"/>
      <c r="Z8" s="236"/>
      <c r="AA8" s="197">
        <v>9</v>
      </c>
      <c r="AB8" s="235"/>
      <c r="AC8" s="236"/>
      <c r="AD8" s="273" t="s">
        <v>51</v>
      </c>
      <c r="AE8" s="273" t="s">
        <v>52</v>
      </c>
      <c r="AF8" s="273" t="s">
        <v>53</v>
      </c>
      <c r="AG8" s="273" t="s">
        <v>30</v>
      </c>
      <c r="AH8" s="332" t="s">
        <v>14</v>
      </c>
      <c r="AI8" s="333"/>
      <c r="AJ8" s="332" t="s">
        <v>3</v>
      </c>
      <c r="AK8" s="333"/>
      <c r="AL8" s="273" t="s">
        <v>2</v>
      </c>
    </row>
    <row r="9" spans="1:42" ht="15" customHeight="1" x14ac:dyDescent="0.25">
      <c r="A9" s="208"/>
      <c r="B9" s="208"/>
      <c r="C9" s="237"/>
      <c r="D9" s="238"/>
      <c r="E9" s="239"/>
      <c r="F9" s="237"/>
      <c r="G9" s="238"/>
      <c r="H9" s="239"/>
      <c r="I9" s="237"/>
      <c r="J9" s="238"/>
      <c r="K9" s="239"/>
      <c r="L9" s="237"/>
      <c r="M9" s="238"/>
      <c r="N9" s="239"/>
      <c r="O9" s="237"/>
      <c r="P9" s="238"/>
      <c r="Q9" s="239"/>
      <c r="R9" s="237"/>
      <c r="S9" s="238"/>
      <c r="T9" s="239"/>
      <c r="U9" s="237"/>
      <c r="V9" s="238"/>
      <c r="W9" s="239"/>
      <c r="X9" s="237"/>
      <c r="Y9" s="238"/>
      <c r="Z9" s="239"/>
      <c r="AA9" s="237"/>
      <c r="AB9" s="238"/>
      <c r="AC9" s="239"/>
      <c r="AD9" s="274"/>
      <c r="AE9" s="274"/>
      <c r="AF9" s="274"/>
      <c r="AG9" s="274"/>
      <c r="AH9" s="334"/>
      <c r="AI9" s="335"/>
      <c r="AJ9" s="334"/>
      <c r="AK9" s="335"/>
      <c r="AL9" s="274"/>
    </row>
    <row r="10" spans="1:42" ht="20.25" customHeight="1" thickBot="1" x14ac:dyDescent="0.3">
      <c r="A10" s="196"/>
      <c r="B10" s="196"/>
      <c r="C10" s="237"/>
      <c r="D10" s="238"/>
      <c r="E10" s="239"/>
      <c r="F10" s="237"/>
      <c r="G10" s="238"/>
      <c r="H10" s="239"/>
      <c r="I10" s="237"/>
      <c r="J10" s="238"/>
      <c r="K10" s="239"/>
      <c r="L10" s="237"/>
      <c r="M10" s="238"/>
      <c r="N10" s="239"/>
      <c r="O10" s="237"/>
      <c r="P10" s="238"/>
      <c r="Q10" s="239"/>
      <c r="R10" s="237"/>
      <c r="S10" s="238"/>
      <c r="T10" s="239"/>
      <c r="U10" s="237"/>
      <c r="V10" s="238"/>
      <c r="W10" s="239"/>
      <c r="X10" s="237"/>
      <c r="Y10" s="238"/>
      <c r="Z10" s="239"/>
      <c r="AA10" s="237"/>
      <c r="AB10" s="238"/>
      <c r="AC10" s="239"/>
      <c r="AD10" s="275"/>
      <c r="AE10" s="275"/>
      <c r="AF10" s="275"/>
      <c r="AG10" s="275"/>
      <c r="AH10" s="334"/>
      <c r="AI10" s="335"/>
      <c r="AJ10" s="334"/>
      <c r="AK10" s="335"/>
      <c r="AL10" s="275"/>
    </row>
    <row r="11" spans="1:42" ht="18" customHeight="1" x14ac:dyDescent="0.25">
      <c r="A11" s="195">
        <v>1</v>
      </c>
      <c r="B11" s="218" t="str">
        <f>Лист1!D11</f>
        <v>«Алтай»                                                   ВКО</v>
      </c>
      <c r="C11" s="323"/>
      <c r="D11" s="66"/>
      <c r="E11" s="67"/>
      <c r="F11" s="108">
        <f>Лист2!G10</f>
        <v>3</v>
      </c>
      <c r="G11" s="109" t="str">
        <f>Лист2!H10</f>
        <v>:</v>
      </c>
      <c r="H11" s="109">
        <f>Лист2!I10</f>
        <v>2</v>
      </c>
      <c r="I11" s="108">
        <f>Лист2!J10</f>
        <v>0</v>
      </c>
      <c r="J11" s="109">
        <f>Лист2!K10</f>
        <v>0</v>
      </c>
      <c r="K11" s="110">
        <f>Лист2!L10</f>
        <v>0</v>
      </c>
      <c r="L11" s="109">
        <f>Лист2!M10</f>
        <v>3</v>
      </c>
      <c r="M11" s="109" t="str">
        <f>Лист2!N10</f>
        <v>:</v>
      </c>
      <c r="N11" s="109">
        <f>Лист2!O10</f>
        <v>0</v>
      </c>
      <c r="O11" s="108">
        <f>Лист2!P10</f>
        <v>3</v>
      </c>
      <c r="P11" s="109" t="str">
        <f>Лист2!Q10</f>
        <v>:</v>
      </c>
      <c r="Q11" s="110">
        <f>Лист2!R10</f>
        <v>0</v>
      </c>
      <c r="R11" s="109">
        <f>Лист2!S10</f>
        <v>3</v>
      </c>
      <c r="S11" s="109" t="str">
        <f>Лист2!T10</f>
        <v>:</v>
      </c>
      <c r="T11" s="109">
        <f>Лист2!U10</f>
        <v>0</v>
      </c>
      <c r="U11" s="108">
        <f>Лист2!V10</f>
        <v>0</v>
      </c>
      <c r="V11" s="109">
        <f>Лист2!W10</f>
        <v>0</v>
      </c>
      <c r="W11" s="110">
        <f>Лист2!X10</f>
        <v>0</v>
      </c>
      <c r="X11" s="109">
        <f>Лист2!Y10</f>
        <v>3</v>
      </c>
      <c r="Y11" s="109" t="str">
        <f>Лист2!Z10</f>
        <v>:</v>
      </c>
      <c r="Z11" s="109">
        <f>Лист2!AA10</f>
        <v>0</v>
      </c>
      <c r="AA11" s="108">
        <f>Лист2!AB10</f>
        <v>3</v>
      </c>
      <c r="AB11" s="109" t="str">
        <f>Лист2!AC10</f>
        <v>:</v>
      </c>
      <c r="AC11" s="110">
        <f>Лист2!AD10</f>
        <v>0</v>
      </c>
      <c r="AD11" s="295">
        <v>30</v>
      </c>
      <c r="AE11" s="267">
        <f>G12+J12+M12+P12+S12+V12+Y12+AB12</f>
        <v>17</v>
      </c>
      <c r="AF11" s="324">
        <f>AD11+AE11</f>
        <v>47</v>
      </c>
      <c r="AG11" s="291">
        <f>Лист3!T11</f>
        <v>16</v>
      </c>
      <c r="AH11" s="59">
        <f>Лист3!R9</f>
        <v>48</v>
      </c>
      <c r="AI11" s="63">
        <f>Лист3!R10</f>
        <v>4</v>
      </c>
      <c r="AJ11" s="118">
        <f>Лист3!S9</f>
        <v>1195</v>
      </c>
      <c r="AK11" s="119">
        <f>Лист3!S10</f>
        <v>805</v>
      </c>
      <c r="AL11" s="307">
        <f>Лист3!U9</f>
        <v>1</v>
      </c>
      <c r="AN11" s="92"/>
    </row>
    <row r="12" spans="1:42" ht="18" customHeight="1" thickBot="1" x14ac:dyDescent="0.3">
      <c r="A12" s="196"/>
      <c r="B12" s="232"/>
      <c r="C12" s="290"/>
      <c r="D12" s="68"/>
      <c r="E12" s="69"/>
      <c r="F12" s="170"/>
      <c r="G12" s="166">
        <f>Лист2!H11</f>
        <v>2</v>
      </c>
      <c r="H12" s="70"/>
      <c r="I12" s="177"/>
      <c r="J12" s="176">
        <f>Лист2!K11</f>
        <v>0</v>
      </c>
      <c r="K12" s="72"/>
      <c r="L12" s="70"/>
      <c r="M12" s="166">
        <f>Лист2!N11</f>
        <v>3</v>
      </c>
      <c r="N12" s="70"/>
      <c r="O12" s="177"/>
      <c r="P12" s="176">
        <f>Лист2!Q11</f>
        <v>3</v>
      </c>
      <c r="Q12" s="72"/>
      <c r="R12" s="70"/>
      <c r="S12" s="166">
        <f>Лист2!T11</f>
        <v>3</v>
      </c>
      <c r="T12" s="70"/>
      <c r="U12" s="177"/>
      <c r="V12" s="176">
        <f>Лист2!W11</f>
        <v>0</v>
      </c>
      <c r="W12" s="72"/>
      <c r="X12" s="70"/>
      <c r="Y12" s="166">
        <f>Лист2!Z11</f>
        <v>3</v>
      </c>
      <c r="Z12" s="70"/>
      <c r="AA12" s="170"/>
      <c r="AB12" s="166">
        <f>Лист2!AC11</f>
        <v>3</v>
      </c>
      <c r="AC12" s="72"/>
      <c r="AD12" s="296"/>
      <c r="AE12" s="269"/>
      <c r="AF12" s="325"/>
      <c r="AG12" s="292"/>
      <c r="AH12" s="301">
        <f>AH11/AI11</f>
        <v>12</v>
      </c>
      <c r="AI12" s="331"/>
      <c r="AJ12" s="336">
        <f>AJ11/AK11</f>
        <v>1.484472049689441</v>
      </c>
      <c r="AK12" s="337"/>
      <c r="AL12" s="294"/>
    </row>
    <row r="13" spans="1:42" ht="18" customHeight="1" x14ac:dyDescent="0.25">
      <c r="A13" s="195">
        <v>2</v>
      </c>
      <c r="B13" s="218" t="str">
        <f>Лист1!D13</f>
        <v>«Жетысу»                                    Алматинская область</v>
      </c>
      <c r="C13" s="108">
        <f>H11</f>
        <v>2</v>
      </c>
      <c r="D13" s="109" t="s">
        <v>64</v>
      </c>
      <c r="E13" s="110">
        <f>F11</f>
        <v>3</v>
      </c>
      <c r="F13" s="326"/>
      <c r="G13" s="73"/>
      <c r="H13" s="73"/>
      <c r="I13" s="108">
        <f>Лист2!J12</f>
        <v>3</v>
      </c>
      <c r="J13" s="109" t="str">
        <f>Лист2!K12</f>
        <v>:</v>
      </c>
      <c r="K13" s="110">
        <f>Лист2!L12</f>
        <v>0</v>
      </c>
      <c r="L13" s="109">
        <f>Лист2!M12</f>
        <v>2</v>
      </c>
      <c r="M13" s="109" t="str">
        <f>Лист2!N12</f>
        <v>:</v>
      </c>
      <c r="N13" s="109">
        <f>Лист2!O12</f>
        <v>3</v>
      </c>
      <c r="O13" s="108">
        <f>Лист2!P12</f>
        <v>3</v>
      </c>
      <c r="P13" s="109" t="str">
        <f>Лист2!Q12</f>
        <v>:</v>
      </c>
      <c r="Q13" s="110">
        <f>Лист2!R12</f>
        <v>1</v>
      </c>
      <c r="R13" s="109">
        <f>Лист2!S12</f>
        <v>3</v>
      </c>
      <c r="S13" s="109" t="str">
        <f>Лист2!T12</f>
        <v>:</v>
      </c>
      <c r="T13" s="109">
        <f>Лист2!U12</f>
        <v>0</v>
      </c>
      <c r="U13" s="108">
        <f>Лист2!V12</f>
        <v>0</v>
      </c>
      <c r="V13" s="109">
        <f>Лист2!W12</f>
        <v>0</v>
      </c>
      <c r="W13" s="110">
        <f>Лист2!X12</f>
        <v>0</v>
      </c>
      <c r="X13" s="109">
        <f>Лист2!Y12</f>
        <v>0</v>
      </c>
      <c r="Y13" s="109">
        <f>Лист2!Z12</f>
        <v>0</v>
      </c>
      <c r="Z13" s="109">
        <f>Лист2!AA12</f>
        <v>0</v>
      </c>
      <c r="AA13" s="108">
        <f>Лист2!AB12</f>
        <v>3</v>
      </c>
      <c r="AB13" s="109" t="str">
        <f>Лист2!AC12</f>
        <v>:</v>
      </c>
      <c r="AC13" s="110">
        <f>Лист2!AD12</f>
        <v>0</v>
      </c>
      <c r="AD13" s="295">
        <v>30</v>
      </c>
      <c r="AE13" s="267">
        <f>D14+J14+M14+P14+S14+V14+Y14+AB14</f>
        <v>14</v>
      </c>
      <c r="AF13" s="324">
        <f>AD13+AE13</f>
        <v>44</v>
      </c>
      <c r="AG13" s="291">
        <f>Лист3!T14</f>
        <v>14</v>
      </c>
      <c r="AH13" s="59">
        <f>Лист3!R12</f>
        <v>47</v>
      </c>
      <c r="AI13" s="60">
        <f>Лист3!R13</f>
        <v>13</v>
      </c>
      <c r="AJ13" s="120">
        <f>Лист3!S12</f>
        <v>1236</v>
      </c>
      <c r="AK13" s="121">
        <f>Лист3!S13</f>
        <v>924</v>
      </c>
      <c r="AL13" s="307">
        <v>3</v>
      </c>
      <c r="AM13" s="92"/>
      <c r="AN13" s="92"/>
    </row>
    <row r="14" spans="1:42" ht="18" customHeight="1" thickBot="1" x14ac:dyDescent="0.3">
      <c r="A14" s="196"/>
      <c r="B14" s="232"/>
      <c r="C14" s="74"/>
      <c r="D14" s="105">
        <v>1</v>
      </c>
      <c r="E14" s="75"/>
      <c r="F14" s="326"/>
      <c r="G14" s="73"/>
      <c r="H14" s="73"/>
      <c r="I14" s="177"/>
      <c r="J14" s="176">
        <f>Лист2!K13</f>
        <v>3</v>
      </c>
      <c r="K14" s="72"/>
      <c r="L14" s="70"/>
      <c r="M14" s="166">
        <f>Лист2!N13</f>
        <v>1</v>
      </c>
      <c r="N14" s="70"/>
      <c r="O14" s="177"/>
      <c r="P14" s="176">
        <f>Лист2!Q13</f>
        <v>3</v>
      </c>
      <c r="Q14" s="72"/>
      <c r="R14" s="70"/>
      <c r="S14" s="166">
        <f>Лист2!T13</f>
        <v>3</v>
      </c>
      <c r="T14" s="70"/>
      <c r="U14" s="177"/>
      <c r="V14" s="176">
        <f>Лист2!W13</f>
        <v>0</v>
      </c>
      <c r="W14" s="72"/>
      <c r="X14" s="70"/>
      <c r="Y14" s="166">
        <f>Лист2!Z13</f>
        <v>0</v>
      </c>
      <c r="Z14" s="70"/>
      <c r="AA14" s="170"/>
      <c r="AB14" s="166">
        <f>Лист2!AC13</f>
        <v>3</v>
      </c>
      <c r="AC14" s="72"/>
      <c r="AD14" s="296"/>
      <c r="AE14" s="269"/>
      <c r="AF14" s="330"/>
      <c r="AG14" s="292"/>
      <c r="AH14" s="301">
        <f>AH13/AI13</f>
        <v>3.6153846153846154</v>
      </c>
      <c r="AI14" s="302"/>
      <c r="AJ14" s="314">
        <f>AJ13/AK13</f>
        <v>1.3376623376623376</v>
      </c>
      <c r="AK14" s="315"/>
      <c r="AL14" s="294"/>
      <c r="AM14" s="92"/>
    </row>
    <row r="15" spans="1:42" ht="18" customHeight="1" x14ac:dyDescent="0.25">
      <c r="A15" s="195">
        <v>3</v>
      </c>
      <c r="B15" s="218" t="str">
        <f>Лист1!D15</f>
        <v>«ERTIS»                                  Павлодарская область</v>
      </c>
      <c r="C15" s="108">
        <f>K11</f>
        <v>0</v>
      </c>
      <c r="D15" s="109" t="s">
        <v>64</v>
      </c>
      <c r="E15" s="110">
        <f>I11</f>
        <v>0</v>
      </c>
      <c r="F15" s="109">
        <f>K13</f>
        <v>0</v>
      </c>
      <c r="G15" s="109" t="s">
        <v>64</v>
      </c>
      <c r="H15" s="110">
        <f>I13</f>
        <v>3</v>
      </c>
      <c r="I15" s="289"/>
      <c r="J15" s="73"/>
      <c r="K15" s="76"/>
      <c r="L15" s="108">
        <f>Лист2!M14</f>
        <v>0</v>
      </c>
      <c r="M15" s="109" t="str">
        <f>Лист2!N14</f>
        <v>:</v>
      </c>
      <c r="N15" s="109">
        <f>Лист2!O14</f>
        <v>3</v>
      </c>
      <c r="O15" s="108">
        <f>Лист2!P14</f>
        <v>0</v>
      </c>
      <c r="P15" s="109" t="str">
        <f>Лист2!Q14</f>
        <v>:</v>
      </c>
      <c r="Q15" s="110">
        <f>Лист2!R14</f>
        <v>3</v>
      </c>
      <c r="R15" s="109">
        <f>Лист2!S14</f>
        <v>3</v>
      </c>
      <c r="S15" s="109" t="str">
        <f>Лист2!T14</f>
        <v>:</v>
      </c>
      <c r="T15" s="109">
        <f>Лист2!U14</f>
        <v>2</v>
      </c>
      <c r="U15" s="108">
        <f>Лист2!V14</f>
        <v>3</v>
      </c>
      <c r="V15" s="109" t="str">
        <f>Лист2!W14</f>
        <v>:</v>
      </c>
      <c r="W15" s="110">
        <f>Лист2!X14</f>
        <v>0</v>
      </c>
      <c r="X15" s="109">
        <f>Лист2!Y14</f>
        <v>2</v>
      </c>
      <c r="Y15" s="109" t="str">
        <f>Лист2!Z14</f>
        <v>:</v>
      </c>
      <c r="Z15" s="109">
        <f>Лист2!AA14</f>
        <v>3</v>
      </c>
      <c r="AA15" s="108">
        <f>Лист2!AB14</f>
        <v>0</v>
      </c>
      <c r="AB15" s="109">
        <f>Лист2!AC14</f>
        <v>0</v>
      </c>
      <c r="AC15" s="110">
        <f>Лист2!AD14</f>
        <v>0</v>
      </c>
      <c r="AD15" s="295">
        <v>7</v>
      </c>
      <c r="AE15" s="267">
        <f>D16+G16+M16+P16+S16+V16+Y16+AB16</f>
        <v>6</v>
      </c>
      <c r="AF15" s="317">
        <f>AD15+AE15</f>
        <v>13</v>
      </c>
      <c r="AG15" s="291">
        <f>Лист3!T17</f>
        <v>4</v>
      </c>
      <c r="AH15" s="59">
        <f>Лист3!R15</f>
        <v>20</v>
      </c>
      <c r="AI15" s="60">
        <f>Лист3!R16</f>
        <v>44</v>
      </c>
      <c r="AJ15" s="122">
        <f>Лист3!S15</f>
        <v>1142</v>
      </c>
      <c r="AK15" s="121">
        <f>Лист3!S16</f>
        <v>1391</v>
      </c>
      <c r="AL15" s="307">
        <f>Лист3!U15</f>
        <v>7</v>
      </c>
      <c r="AM15" s="92"/>
      <c r="AN15" s="92"/>
    </row>
    <row r="16" spans="1:42" ht="18" customHeight="1" thickBot="1" x14ac:dyDescent="0.3">
      <c r="A16" s="196"/>
      <c r="B16" s="232"/>
      <c r="C16" s="71"/>
      <c r="D16" s="106"/>
      <c r="E16" s="72"/>
      <c r="F16" s="70"/>
      <c r="G16" s="106">
        <v>0</v>
      </c>
      <c r="H16" s="70"/>
      <c r="I16" s="290"/>
      <c r="J16" s="68"/>
      <c r="K16" s="69"/>
      <c r="L16" s="70"/>
      <c r="M16" s="166">
        <f>Лист2!N15</f>
        <v>0</v>
      </c>
      <c r="N16" s="70"/>
      <c r="O16" s="177"/>
      <c r="P16" s="176">
        <f>Лист2!Q15</f>
        <v>0</v>
      </c>
      <c r="Q16" s="72"/>
      <c r="R16" s="70"/>
      <c r="S16" s="166">
        <f>Лист2!T15</f>
        <v>2</v>
      </c>
      <c r="T16" s="70"/>
      <c r="U16" s="177"/>
      <c r="V16" s="176">
        <f>Лист2!W15</f>
        <v>3</v>
      </c>
      <c r="W16" s="72"/>
      <c r="X16" s="70"/>
      <c r="Y16" s="166">
        <f>Лист2!Z15</f>
        <v>1</v>
      </c>
      <c r="Z16" s="70"/>
      <c r="AA16" s="170"/>
      <c r="AB16" s="166">
        <f>Лист2!AC15</f>
        <v>0</v>
      </c>
      <c r="AC16" s="72"/>
      <c r="AD16" s="296"/>
      <c r="AE16" s="269"/>
      <c r="AF16" s="317"/>
      <c r="AG16" s="292"/>
      <c r="AH16" s="303">
        <f>AH15/AI15</f>
        <v>0.45454545454545453</v>
      </c>
      <c r="AI16" s="304"/>
      <c r="AJ16" s="316">
        <f>AJ15/AK15</f>
        <v>0.82099209202012935</v>
      </c>
      <c r="AK16" s="315"/>
      <c r="AL16" s="294"/>
    </row>
    <row r="17" spans="1:40" ht="18" customHeight="1" x14ac:dyDescent="0.25">
      <c r="A17" s="195">
        <v>4</v>
      </c>
      <c r="B17" s="218" t="str">
        <f>Лист1!D17</f>
        <v>«Куаныш»                                                    СКО</v>
      </c>
      <c r="C17" s="108">
        <f>N11</f>
        <v>0</v>
      </c>
      <c r="D17" s="109" t="s">
        <v>64</v>
      </c>
      <c r="E17" s="110">
        <f>L11</f>
        <v>3</v>
      </c>
      <c r="F17" s="109">
        <f>N13</f>
        <v>3</v>
      </c>
      <c r="G17" s="109" t="s">
        <v>64</v>
      </c>
      <c r="H17" s="109">
        <f>L13</f>
        <v>2</v>
      </c>
      <c r="I17" s="108">
        <f>N15</f>
        <v>3</v>
      </c>
      <c r="J17" s="109" t="s">
        <v>64</v>
      </c>
      <c r="K17" s="110">
        <f>L15</f>
        <v>0</v>
      </c>
      <c r="L17" s="326"/>
      <c r="M17" s="73"/>
      <c r="N17" s="73"/>
      <c r="O17" s="108">
        <f>Лист2!P16</f>
        <v>0</v>
      </c>
      <c r="P17" s="109">
        <f>Лист2!Q16</f>
        <v>0</v>
      </c>
      <c r="Q17" s="110">
        <f>Лист2!R16</f>
        <v>0</v>
      </c>
      <c r="R17" s="109">
        <f>Лист2!S16</f>
        <v>3</v>
      </c>
      <c r="S17" s="109" t="str">
        <f>Лист2!T16</f>
        <v>:</v>
      </c>
      <c r="T17" s="109">
        <f>Лист2!U16</f>
        <v>0</v>
      </c>
      <c r="U17" s="108">
        <f>Лист2!V16</f>
        <v>3</v>
      </c>
      <c r="V17" s="109" t="str">
        <f>Лист2!W16</f>
        <v>:</v>
      </c>
      <c r="W17" s="110">
        <f>Лист2!X16</f>
        <v>0</v>
      </c>
      <c r="X17" s="109">
        <f>Лист2!Y16</f>
        <v>0</v>
      </c>
      <c r="Y17" s="109">
        <f>Лист2!Z16</f>
        <v>0</v>
      </c>
      <c r="Z17" s="109">
        <f>Лист2!AA16</f>
        <v>0</v>
      </c>
      <c r="AA17" s="108">
        <f>Лист2!AB16</f>
        <v>3</v>
      </c>
      <c r="AB17" s="109" t="str">
        <f>Лист2!AC16</f>
        <v>:</v>
      </c>
      <c r="AC17" s="110">
        <f>Лист2!AD16</f>
        <v>0</v>
      </c>
      <c r="AD17" s="295">
        <v>29</v>
      </c>
      <c r="AE17" s="267">
        <f>D18+G18+J18+P18+S18+V18+Y18+AB18</f>
        <v>14</v>
      </c>
      <c r="AF17" s="318">
        <f>AD17+AE17</f>
        <v>43</v>
      </c>
      <c r="AG17" s="291">
        <f>Лист3!T20</f>
        <v>15</v>
      </c>
      <c r="AH17" s="59">
        <f>Лист3!R18</f>
        <v>46</v>
      </c>
      <c r="AI17" s="60">
        <f>Лист3!R19</f>
        <v>14</v>
      </c>
      <c r="AJ17" s="122">
        <f>Лист3!S18</f>
        <v>1234</v>
      </c>
      <c r="AK17" s="121">
        <f>Лист3!S19</f>
        <v>931</v>
      </c>
      <c r="AL17" s="307">
        <v>2</v>
      </c>
      <c r="AN17" s="92"/>
    </row>
    <row r="18" spans="1:40" ht="18" customHeight="1" thickBot="1" x14ac:dyDescent="0.3">
      <c r="A18" s="196"/>
      <c r="B18" s="232"/>
      <c r="C18" s="74"/>
      <c r="D18" s="105">
        <v>0</v>
      </c>
      <c r="E18" s="75"/>
      <c r="F18" s="77"/>
      <c r="G18" s="111">
        <v>2</v>
      </c>
      <c r="H18" s="77"/>
      <c r="I18" s="74"/>
      <c r="J18" s="105">
        <v>3</v>
      </c>
      <c r="K18" s="75"/>
      <c r="L18" s="326"/>
      <c r="M18" s="73"/>
      <c r="N18" s="73"/>
      <c r="O18" s="177"/>
      <c r="P18" s="176">
        <f>Лист2!Q17</f>
        <v>0</v>
      </c>
      <c r="Q18" s="72"/>
      <c r="R18" s="70"/>
      <c r="S18" s="166">
        <f>Лист2!T17</f>
        <v>3</v>
      </c>
      <c r="T18" s="70"/>
      <c r="U18" s="177"/>
      <c r="V18" s="176">
        <f>Лист2!W17</f>
        <v>3</v>
      </c>
      <c r="W18" s="72"/>
      <c r="X18" s="70"/>
      <c r="Y18" s="166">
        <f>Лист2!Z17</f>
        <v>0</v>
      </c>
      <c r="Z18" s="70"/>
      <c r="AA18" s="170"/>
      <c r="AB18" s="166">
        <f>Лист2!AC17</f>
        <v>3</v>
      </c>
      <c r="AC18" s="72"/>
      <c r="AD18" s="296"/>
      <c r="AE18" s="269"/>
      <c r="AF18" s="319"/>
      <c r="AG18" s="292"/>
      <c r="AH18" s="303">
        <f>AH17/AI17</f>
        <v>3.2857142857142856</v>
      </c>
      <c r="AI18" s="304"/>
      <c r="AJ18" s="316">
        <f>AJ17/AK17</f>
        <v>1.3254564983888293</v>
      </c>
      <c r="AK18" s="315"/>
      <c r="AL18" s="294"/>
    </row>
    <row r="19" spans="1:40" ht="18" customHeight="1" x14ac:dyDescent="0.25">
      <c r="A19" s="195">
        <v>5</v>
      </c>
      <c r="B19" s="218" t="str">
        <f>Лист1!D19</f>
        <v>«Алматы»                                            г.Алматы</v>
      </c>
      <c r="C19" s="108">
        <f>Q11</f>
        <v>0</v>
      </c>
      <c r="D19" s="109" t="s">
        <v>64</v>
      </c>
      <c r="E19" s="110">
        <f>O11</f>
        <v>3</v>
      </c>
      <c r="F19" s="109">
        <f>Q13</f>
        <v>1</v>
      </c>
      <c r="G19" s="109" t="s">
        <v>64</v>
      </c>
      <c r="H19" s="109">
        <f>O13</f>
        <v>3</v>
      </c>
      <c r="I19" s="108">
        <f>Q15</f>
        <v>3</v>
      </c>
      <c r="J19" s="109" t="s">
        <v>64</v>
      </c>
      <c r="K19" s="110">
        <f>O15</f>
        <v>0</v>
      </c>
      <c r="L19" s="109">
        <f>Q17</f>
        <v>0</v>
      </c>
      <c r="M19" s="109" t="s">
        <v>64</v>
      </c>
      <c r="N19" s="110">
        <f>O17</f>
        <v>0</v>
      </c>
      <c r="O19" s="289"/>
      <c r="P19" s="73"/>
      <c r="Q19" s="76"/>
      <c r="R19" s="108">
        <f>Лист2!S18</f>
        <v>3</v>
      </c>
      <c r="S19" s="109" t="str">
        <f>Лист2!T18</f>
        <v>:</v>
      </c>
      <c r="T19" s="109">
        <f>Лист2!U18</f>
        <v>0</v>
      </c>
      <c r="U19" s="108">
        <f>Лист2!V18</f>
        <v>3</v>
      </c>
      <c r="V19" s="109" t="str">
        <f>Лист2!W18</f>
        <v>:</v>
      </c>
      <c r="W19" s="110">
        <f>Лист2!X18</f>
        <v>0</v>
      </c>
      <c r="X19" s="109">
        <f>Лист2!Y18</f>
        <v>3</v>
      </c>
      <c r="Y19" s="109" t="str">
        <f>Лист2!Z18</f>
        <v>:</v>
      </c>
      <c r="Z19" s="109">
        <f>Лист2!AA18</f>
        <v>2</v>
      </c>
      <c r="AA19" s="108">
        <f>Лист2!AB18</f>
        <v>3</v>
      </c>
      <c r="AB19" s="109" t="str">
        <f>Лист2!AC18</f>
        <v>:</v>
      </c>
      <c r="AC19" s="110">
        <f>Лист2!AD18</f>
        <v>0</v>
      </c>
      <c r="AD19" s="295">
        <v>19</v>
      </c>
      <c r="AE19" s="267">
        <f>D20+G20+J20+M20+S20+V20+Y20+AB20</f>
        <v>14</v>
      </c>
      <c r="AF19" s="317">
        <f>AD19+AE19</f>
        <v>33</v>
      </c>
      <c r="AG19" s="291">
        <f>Лист3!T23</f>
        <v>12</v>
      </c>
      <c r="AH19" s="59">
        <f>Лист3!R21</f>
        <v>39</v>
      </c>
      <c r="AI19" s="60">
        <f>Лист3!R22</f>
        <v>26</v>
      </c>
      <c r="AJ19" s="123">
        <f>Лист3!S21</f>
        <v>1320</v>
      </c>
      <c r="AK19" s="124">
        <f>Лист3!S22</f>
        <v>1185</v>
      </c>
      <c r="AL19" s="293">
        <f>Лист3!U21</f>
        <v>4</v>
      </c>
      <c r="AN19" s="92"/>
    </row>
    <row r="20" spans="1:40" ht="18" customHeight="1" thickBot="1" x14ac:dyDescent="0.3">
      <c r="A20" s="196"/>
      <c r="B20" s="232"/>
      <c r="C20" s="71"/>
      <c r="D20" s="106">
        <v>0</v>
      </c>
      <c r="E20" s="72"/>
      <c r="F20" s="70"/>
      <c r="G20" s="106">
        <v>0</v>
      </c>
      <c r="H20" s="70"/>
      <c r="I20" s="71"/>
      <c r="J20" s="106">
        <v>3</v>
      </c>
      <c r="K20" s="72"/>
      <c r="L20" s="70"/>
      <c r="M20" s="106">
        <v>0</v>
      </c>
      <c r="N20" s="70"/>
      <c r="O20" s="290"/>
      <c r="P20" s="68"/>
      <c r="Q20" s="69"/>
      <c r="R20" s="70"/>
      <c r="S20" s="166">
        <f>Лист2!T19</f>
        <v>3</v>
      </c>
      <c r="T20" s="70"/>
      <c r="U20" s="177"/>
      <c r="V20" s="176">
        <f>Лист2!W19</f>
        <v>3</v>
      </c>
      <c r="W20" s="72"/>
      <c r="X20" s="70"/>
      <c r="Y20" s="166">
        <f>Лист2!Z19</f>
        <v>2</v>
      </c>
      <c r="Z20" s="70"/>
      <c r="AA20" s="170"/>
      <c r="AB20" s="166">
        <f>Лист2!AC19</f>
        <v>3</v>
      </c>
      <c r="AC20" s="72"/>
      <c r="AD20" s="296"/>
      <c r="AE20" s="269"/>
      <c r="AF20" s="317"/>
      <c r="AG20" s="292"/>
      <c r="AH20" s="310">
        <f>AH19/AI19</f>
        <v>1.5</v>
      </c>
      <c r="AI20" s="311"/>
      <c r="AJ20" s="312">
        <f>AJ19/AK19</f>
        <v>1.1139240506329113</v>
      </c>
      <c r="AK20" s="313"/>
      <c r="AL20" s="294"/>
    </row>
    <row r="21" spans="1:40" ht="18" customHeight="1" x14ac:dyDescent="0.25">
      <c r="A21" s="195">
        <v>6</v>
      </c>
      <c r="B21" s="218" t="str">
        <f>Лист1!D21</f>
        <v>«Ару-Астана»                                                 г. Нур-Султан</v>
      </c>
      <c r="C21" s="108">
        <f>T11</f>
        <v>0</v>
      </c>
      <c r="D21" s="109" t="s">
        <v>64</v>
      </c>
      <c r="E21" s="110">
        <f>R11</f>
        <v>3</v>
      </c>
      <c r="F21" s="109">
        <f>T13</f>
        <v>0</v>
      </c>
      <c r="G21" s="109" t="s">
        <v>64</v>
      </c>
      <c r="H21" s="109">
        <f>R13</f>
        <v>3</v>
      </c>
      <c r="I21" s="108">
        <f>T15</f>
        <v>2</v>
      </c>
      <c r="J21" s="109" t="s">
        <v>64</v>
      </c>
      <c r="K21" s="110">
        <f>R15</f>
        <v>3</v>
      </c>
      <c r="L21" s="109">
        <f>T17</f>
        <v>0</v>
      </c>
      <c r="M21" s="109" t="s">
        <v>64</v>
      </c>
      <c r="N21" s="109">
        <f>R17</f>
        <v>3</v>
      </c>
      <c r="O21" s="108">
        <f>T19</f>
        <v>0</v>
      </c>
      <c r="P21" s="109" t="s">
        <v>64</v>
      </c>
      <c r="Q21" s="110">
        <f>R19</f>
        <v>3</v>
      </c>
      <c r="R21" s="73"/>
      <c r="S21" s="73"/>
      <c r="T21" s="73"/>
      <c r="U21" s="108">
        <f>Лист2!V20</f>
        <v>1</v>
      </c>
      <c r="V21" s="109" t="str">
        <f>Лист2!W20</f>
        <v>:</v>
      </c>
      <c r="W21" s="110">
        <f>Лист2!X20</f>
        <v>3</v>
      </c>
      <c r="X21" s="109">
        <f>Лист2!Y20</f>
        <v>0</v>
      </c>
      <c r="Y21" s="109" t="str">
        <f>Лист2!Z20</f>
        <v>:</v>
      </c>
      <c r="Z21" s="109">
        <f>Лист2!AA20</f>
        <v>3</v>
      </c>
      <c r="AA21" s="108">
        <f>Лист2!AB20</f>
        <v>0</v>
      </c>
      <c r="AB21" s="109">
        <f>Лист2!AC20</f>
        <v>0</v>
      </c>
      <c r="AC21" s="110">
        <f>Лист2!AD20</f>
        <v>0</v>
      </c>
      <c r="AD21" s="295">
        <v>0</v>
      </c>
      <c r="AE21" s="267">
        <f>D22+G22+J22+M22+P22+V22+Y22+AB22</f>
        <v>1</v>
      </c>
      <c r="AF21" s="320">
        <f>AD21+AE21</f>
        <v>1</v>
      </c>
      <c r="AG21" s="291">
        <f>Лист3!T26</f>
        <v>0</v>
      </c>
      <c r="AH21" s="59">
        <f>Лист3!R24</f>
        <v>7</v>
      </c>
      <c r="AI21" s="60">
        <f>Лист3!R25</f>
        <v>51</v>
      </c>
      <c r="AJ21" s="125">
        <f>Лист3!S24</f>
        <v>752</v>
      </c>
      <c r="AK21" s="126">
        <f>Лист3!S25</f>
        <v>1263</v>
      </c>
      <c r="AL21" s="307">
        <f>Лист3!U24</f>
        <v>9</v>
      </c>
      <c r="AN21" s="92"/>
    </row>
    <row r="22" spans="1:40" ht="18" customHeight="1" thickBot="1" x14ac:dyDescent="0.3">
      <c r="A22" s="196"/>
      <c r="B22" s="232"/>
      <c r="C22" s="74"/>
      <c r="D22" s="105">
        <v>0</v>
      </c>
      <c r="E22" s="75"/>
      <c r="F22" s="77"/>
      <c r="G22" s="111">
        <v>0</v>
      </c>
      <c r="H22" s="77"/>
      <c r="I22" s="74"/>
      <c r="J22" s="105">
        <v>1</v>
      </c>
      <c r="K22" s="75"/>
      <c r="L22" s="77"/>
      <c r="M22" s="111">
        <v>0</v>
      </c>
      <c r="N22" s="77"/>
      <c r="O22" s="74"/>
      <c r="P22" s="105">
        <v>0</v>
      </c>
      <c r="Q22" s="75"/>
      <c r="R22" s="73"/>
      <c r="S22" s="73"/>
      <c r="T22" s="73"/>
      <c r="U22" s="177"/>
      <c r="V22" s="176">
        <f>Лист2!W21</f>
        <v>0</v>
      </c>
      <c r="W22" s="72"/>
      <c r="X22" s="70"/>
      <c r="Y22" s="166">
        <f>Лист2!Z21</f>
        <v>0</v>
      </c>
      <c r="Z22" s="70"/>
      <c r="AA22" s="170"/>
      <c r="AB22" s="166">
        <f>Лист2!AC21</f>
        <v>0</v>
      </c>
      <c r="AC22" s="72"/>
      <c r="AD22" s="296"/>
      <c r="AE22" s="269"/>
      <c r="AF22" s="321"/>
      <c r="AG22" s="292"/>
      <c r="AH22" s="303">
        <f>AH21/AI21</f>
        <v>0.13725490196078433</v>
      </c>
      <c r="AI22" s="304"/>
      <c r="AJ22" s="312">
        <f>AJ21/AK21</f>
        <v>0.59540775930324619</v>
      </c>
      <c r="AK22" s="313"/>
      <c r="AL22" s="294"/>
    </row>
    <row r="23" spans="1:40" ht="18" customHeight="1" x14ac:dyDescent="0.25">
      <c r="A23" s="195">
        <v>7</v>
      </c>
      <c r="B23" s="218" t="str">
        <f>Лист1!D23</f>
        <v>«Алтай-2»                                              ВКО</v>
      </c>
      <c r="C23" s="108">
        <f>W11</f>
        <v>0</v>
      </c>
      <c r="D23" s="109" t="s">
        <v>64</v>
      </c>
      <c r="E23" s="110">
        <f>U11</f>
        <v>0</v>
      </c>
      <c r="F23" s="109">
        <f>W13</f>
        <v>0</v>
      </c>
      <c r="G23" s="109" t="s">
        <v>64</v>
      </c>
      <c r="H23" s="109">
        <f>U13</f>
        <v>0</v>
      </c>
      <c r="I23" s="108">
        <f>W15</f>
        <v>0</v>
      </c>
      <c r="J23" s="109" t="s">
        <v>64</v>
      </c>
      <c r="K23" s="110">
        <f>U15</f>
        <v>3</v>
      </c>
      <c r="L23" s="109">
        <f>W17</f>
        <v>0</v>
      </c>
      <c r="M23" s="109" t="s">
        <v>64</v>
      </c>
      <c r="N23" s="109">
        <f>U17</f>
        <v>3</v>
      </c>
      <c r="O23" s="108">
        <f>W19</f>
        <v>0</v>
      </c>
      <c r="P23" s="109" t="s">
        <v>64</v>
      </c>
      <c r="Q23" s="110">
        <f>U19</f>
        <v>3</v>
      </c>
      <c r="R23" s="109">
        <f>W21</f>
        <v>3</v>
      </c>
      <c r="S23" s="109" t="s">
        <v>64</v>
      </c>
      <c r="T23" s="110">
        <f>U21</f>
        <v>1</v>
      </c>
      <c r="U23" s="78"/>
      <c r="V23" s="73"/>
      <c r="W23" s="76"/>
      <c r="X23" s="108">
        <f>Лист2!Y22</f>
        <v>0</v>
      </c>
      <c r="Y23" s="109" t="str">
        <f>Лист2!Z22</f>
        <v>:</v>
      </c>
      <c r="Z23" s="109">
        <f>Лист2!AA22</f>
        <v>3</v>
      </c>
      <c r="AA23" s="108">
        <f>Лист2!AB22</f>
        <v>2</v>
      </c>
      <c r="AB23" s="109" t="str">
        <f>Лист2!AC22</f>
        <v>:</v>
      </c>
      <c r="AC23" s="110">
        <f>Лист2!AD22</f>
        <v>3</v>
      </c>
      <c r="AD23" s="295">
        <v>10</v>
      </c>
      <c r="AE23" s="267">
        <f>D24+G24+J24+M24+P24+S24+Y24+AB24</f>
        <v>4</v>
      </c>
      <c r="AF23" s="322">
        <f>AD23+AE23</f>
        <v>14</v>
      </c>
      <c r="AG23" s="291">
        <f>Лист3!T29</f>
        <v>4</v>
      </c>
      <c r="AH23" s="93">
        <f>Лист3!R27</f>
        <v>20</v>
      </c>
      <c r="AI23" s="60">
        <f>Лист3!R28</f>
        <v>44</v>
      </c>
      <c r="AJ23" s="123">
        <f>Лист3!S27</f>
        <v>1076</v>
      </c>
      <c r="AK23" s="124">
        <f>Лист3!S28</f>
        <v>1282</v>
      </c>
      <c r="AL23" s="307">
        <f>Лист3!U27</f>
        <v>6</v>
      </c>
      <c r="AN23" s="92"/>
    </row>
    <row r="24" spans="1:40" ht="18" customHeight="1" thickBot="1" x14ac:dyDescent="0.3">
      <c r="A24" s="196"/>
      <c r="B24" s="232"/>
      <c r="C24" s="71"/>
      <c r="D24" s="106">
        <v>0</v>
      </c>
      <c r="E24" s="72"/>
      <c r="F24" s="70"/>
      <c r="G24" s="106">
        <v>0</v>
      </c>
      <c r="H24" s="70"/>
      <c r="I24" s="71"/>
      <c r="J24" s="106">
        <v>0</v>
      </c>
      <c r="K24" s="72"/>
      <c r="L24" s="70"/>
      <c r="M24" s="106">
        <v>0</v>
      </c>
      <c r="N24" s="70"/>
      <c r="O24" s="71"/>
      <c r="P24" s="106">
        <v>0</v>
      </c>
      <c r="Q24" s="72"/>
      <c r="R24" s="70"/>
      <c r="S24" s="106">
        <v>3</v>
      </c>
      <c r="T24" s="70"/>
      <c r="U24" s="79"/>
      <c r="V24" s="68"/>
      <c r="W24" s="69"/>
      <c r="X24" s="70"/>
      <c r="Y24" s="166">
        <f>Лист2!Z23</f>
        <v>0</v>
      </c>
      <c r="Z24" s="70"/>
      <c r="AA24" s="170"/>
      <c r="AB24" s="166">
        <f>Лист2!AC23</f>
        <v>1</v>
      </c>
      <c r="AC24" s="72"/>
      <c r="AD24" s="296"/>
      <c r="AE24" s="269"/>
      <c r="AF24" s="322"/>
      <c r="AG24" s="292"/>
      <c r="AH24" s="310">
        <f>AH23/AI23</f>
        <v>0.45454545454545453</v>
      </c>
      <c r="AI24" s="311"/>
      <c r="AJ24" s="312">
        <f>AJ23/AK23</f>
        <v>0.83931357254290173</v>
      </c>
      <c r="AK24" s="313"/>
      <c r="AL24" s="294"/>
    </row>
    <row r="25" spans="1:40" ht="21" customHeight="1" x14ac:dyDescent="0.25">
      <c r="A25" s="195">
        <v>8</v>
      </c>
      <c r="B25" s="218" t="str">
        <f>Лист1!D25</f>
        <v>«Караганда»                         Карагандинская область</v>
      </c>
      <c r="C25" s="108">
        <f>Z11</f>
        <v>0</v>
      </c>
      <c r="D25" s="109" t="s">
        <v>64</v>
      </c>
      <c r="E25" s="110">
        <f>X11</f>
        <v>3</v>
      </c>
      <c r="F25" s="109">
        <f>Z13</f>
        <v>0</v>
      </c>
      <c r="G25" s="109" t="s">
        <v>64</v>
      </c>
      <c r="H25" s="109">
        <f>X13</f>
        <v>0</v>
      </c>
      <c r="I25" s="108">
        <f>Z15</f>
        <v>3</v>
      </c>
      <c r="J25" s="109" t="s">
        <v>64</v>
      </c>
      <c r="K25" s="110">
        <f>X15</f>
        <v>2</v>
      </c>
      <c r="L25" s="109">
        <f>Z17</f>
        <v>0</v>
      </c>
      <c r="M25" s="109" t="s">
        <v>64</v>
      </c>
      <c r="N25" s="109">
        <f>X17</f>
        <v>0</v>
      </c>
      <c r="O25" s="108">
        <f>Z19</f>
        <v>2</v>
      </c>
      <c r="P25" s="109" t="s">
        <v>64</v>
      </c>
      <c r="Q25" s="110">
        <f>X19</f>
        <v>3</v>
      </c>
      <c r="R25" s="109">
        <f>Z21</f>
        <v>3</v>
      </c>
      <c r="S25" s="109" t="s">
        <v>64</v>
      </c>
      <c r="T25" s="109">
        <f>X21</f>
        <v>0</v>
      </c>
      <c r="U25" s="108">
        <f>Z23</f>
        <v>3</v>
      </c>
      <c r="V25" s="109" t="s">
        <v>64</v>
      </c>
      <c r="W25" s="110">
        <f>X23</f>
        <v>0</v>
      </c>
      <c r="X25" s="289"/>
      <c r="Y25" s="73"/>
      <c r="Z25" s="171"/>
      <c r="AA25" s="108">
        <f>Лист2!AB24</f>
        <v>3</v>
      </c>
      <c r="AB25" s="109" t="str">
        <f>Лист2!AC24</f>
        <v>:</v>
      </c>
      <c r="AC25" s="110">
        <f>Лист2!AD24</f>
        <v>0</v>
      </c>
      <c r="AD25" s="295">
        <v>18</v>
      </c>
      <c r="AE25" s="267">
        <f>D26+G26+J26+M26+P26+S26+V26+AB26</f>
        <v>12</v>
      </c>
      <c r="AF25" s="320">
        <f>AD25+AE25</f>
        <v>30</v>
      </c>
      <c r="AG25" s="291">
        <f>Лист3!T32</f>
        <v>10</v>
      </c>
      <c r="AH25" s="59">
        <f>Лист3!R30</f>
        <v>37</v>
      </c>
      <c r="AI25" s="60">
        <f>Лист3!R31</f>
        <v>30</v>
      </c>
      <c r="AJ25" s="125">
        <f>Лист3!S30</f>
        <v>1271</v>
      </c>
      <c r="AK25" s="126">
        <f>Лист3!S31</f>
        <v>1241</v>
      </c>
      <c r="AL25" s="307">
        <f>Лист3!U30</f>
        <v>5</v>
      </c>
      <c r="AN25" s="92"/>
    </row>
    <row r="26" spans="1:40" ht="22.5" customHeight="1" thickBot="1" x14ac:dyDescent="0.3">
      <c r="A26" s="196"/>
      <c r="B26" s="232"/>
      <c r="C26" s="71"/>
      <c r="D26" s="106">
        <v>0</v>
      </c>
      <c r="E26" s="72"/>
      <c r="F26" s="70"/>
      <c r="G26" s="106">
        <v>0</v>
      </c>
      <c r="H26" s="70"/>
      <c r="I26" s="71"/>
      <c r="J26" s="106">
        <v>2</v>
      </c>
      <c r="K26" s="72"/>
      <c r="L26" s="70"/>
      <c r="M26" s="106">
        <v>0</v>
      </c>
      <c r="N26" s="70"/>
      <c r="O26" s="71"/>
      <c r="P26" s="106">
        <v>1</v>
      </c>
      <c r="Q26" s="72"/>
      <c r="R26" s="70"/>
      <c r="S26" s="106">
        <v>3</v>
      </c>
      <c r="T26" s="70"/>
      <c r="U26" s="71"/>
      <c r="V26" s="106">
        <v>3</v>
      </c>
      <c r="W26" s="72"/>
      <c r="X26" s="290"/>
      <c r="Y26" s="68"/>
      <c r="Z26" s="68"/>
      <c r="AA26" s="170"/>
      <c r="AB26" s="166">
        <f>Лист2!AC25</f>
        <v>3</v>
      </c>
      <c r="AC26" s="72"/>
      <c r="AD26" s="296"/>
      <c r="AE26" s="269"/>
      <c r="AF26" s="321"/>
      <c r="AG26" s="292"/>
      <c r="AH26" s="301">
        <f>AH25/AI25</f>
        <v>1.2333333333333334</v>
      </c>
      <c r="AI26" s="302"/>
      <c r="AJ26" s="308">
        <f>AJ25/AK25</f>
        <v>1.0241740531829171</v>
      </c>
      <c r="AK26" s="309"/>
      <c r="AL26" s="294"/>
    </row>
    <row r="27" spans="1:40" ht="18" customHeight="1" x14ac:dyDescent="0.3">
      <c r="A27" s="195">
        <v>9</v>
      </c>
      <c r="B27" s="218" t="str">
        <f>Лист1!D27</f>
        <v>«Айқаракөз»                                    Алматинская область</v>
      </c>
      <c r="C27" s="108">
        <f>AC11</f>
        <v>0</v>
      </c>
      <c r="D27" s="109" t="s">
        <v>64</v>
      </c>
      <c r="E27" s="110">
        <f>AA11</f>
        <v>3</v>
      </c>
      <c r="F27" s="109">
        <f>AC13</f>
        <v>0</v>
      </c>
      <c r="G27" s="109" t="s">
        <v>64</v>
      </c>
      <c r="H27" s="109">
        <f>AA13</f>
        <v>3</v>
      </c>
      <c r="I27" s="108">
        <f>AC15</f>
        <v>0</v>
      </c>
      <c r="J27" s="109" t="s">
        <v>64</v>
      </c>
      <c r="K27" s="110">
        <f>AA15</f>
        <v>0</v>
      </c>
      <c r="L27" s="109">
        <f>AC17</f>
        <v>0</v>
      </c>
      <c r="M27" s="109" t="s">
        <v>64</v>
      </c>
      <c r="N27" s="109">
        <f>AA17</f>
        <v>3</v>
      </c>
      <c r="O27" s="108">
        <f>AC19</f>
        <v>0</v>
      </c>
      <c r="P27" s="109" t="s">
        <v>64</v>
      </c>
      <c r="Q27" s="110">
        <f>AA19</f>
        <v>3</v>
      </c>
      <c r="R27" s="109">
        <f>AC21</f>
        <v>0</v>
      </c>
      <c r="S27" s="109" t="s">
        <v>64</v>
      </c>
      <c r="T27" s="109">
        <f>AA21</f>
        <v>0</v>
      </c>
      <c r="U27" s="108">
        <f>AC23</f>
        <v>3</v>
      </c>
      <c r="V27" s="109" t="s">
        <v>64</v>
      </c>
      <c r="W27" s="110">
        <f>AA23</f>
        <v>2</v>
      </c>
      <c r="X27" s="108">
        <f>AC25</f>
        <v>0</v>
      </c>
      <c r="Y27" s="109" t="s">
        <v>64</v>
      </c>
      <c r="Z27" s="110">
        <f>AA25</f>
        <v>3</v>
      </c>
      <c r="AA27" s="76"/>
      <c r="AB27" s="76"/>
      <c r="AC27" s="76"/>
      <c r="AD27" s="295">
        <v>10</v>
      </c>
      <c r="AE27" s="267">
        <f>D28+G28+J28+M28+P28+S28+V28+Y28</f>
        <v>2</v>
      </c>
      <c r="AF27" s="320">
        <f>AD27+AE27</f>
        <v>12</v>
      </c>
      <c r="AG27" s="297">
        <f>Лист3!T35</f>
        <v>4</v>
      </c>
      <c r="AH27" s="116">
        <f>Лист3!R33</f>
        <v>14</v>
      </c>
      <c r="AI27" s="131">
        <f>Лист3!R34</f>
        <v>46</v>
      </c>
      <c r="AJ27" s="118">
        <f>Лист3!S33</f>
        <v>1041</v>
      </c>
      <c r="AK27" s="119">
        <f>Лист3!S34</f>
        <v>1245</v>
      </c>
      <c r="AL27" s="299">
        <f>Лист3!U33</f>
        <v>8</v>
      </c>
    </row>
    <row r="28" spans="1:40" ht="18" customHeight="1" thickBot="1" x14ac:dyDescent="0.3">
      <c r="A28" s="196"/>
      <c r="B28" s="232"/>
      <c r="C28" s="71"/>
      <c r="D28" s="106">
        <v>0</v>
      </c>
      <c r="E28" s="72"/>
      <c r="F28" s="70"/>
      <c r="G28" s="106">
        <v>0</v>
      </c>
      <c r="H28" s="70"/>
      <c r="I28" s="71"/>
      <c r="J28" s="106">
        <v>0</v>
      </c>
      <c r="K28" s="72"/>
      <c r="L28" s="70"/>
      <c r="M28" s="106">
        <v>0</v>
      </c>
      <c r="N28" s="70"/>
      <c r="O28" s="71"/>
      <c r="P28" s="106">
        <v>0</v>
      </c>
      <c r="Q28" s="72"/>
      <c r="R28" s="70"/>
      <c r="S28" s="106">
        <v>0</v>
      </c>
      <c r="T28" s="70"/>
      <c r="U28" s="71"/>
      <c r="V28" s="106">
        <v>2</v>
      </c>
      <c r="W28" s="72"/>
      <c r="X28" s="71"/>
      <c r="Y28" s="106">
        <v>0</v>
      </c>
      <c r="Z28" s="72"/>
      <c r="AA28" s="69"/>
      <c r="AB28" s="69"/>
      <c r="AC28" s="69"/>
      <c r="AD28" s="296"/>
      <c r="AE28" s="269"/>
      <c r="AF28" s="321"/>
      <c r="AG28" s="298"/>
      <c r="AH28" s="303">
        <f>AH27/AI27</f>
        <v>0.30434782608695654</v>
      </c>
      <c r="AI28" s="304"/>
      <c r="AJ28" s="305">
        <f>AJ27/AK27</f>
        <v>0.83614457831325306</v>
      </c>
      <c r="AK28" s="306"/>
      <c r="AL28" s="300"/>
    </row>
    <row r="29" spans="1:40" ht="20.100000000000001" customHeight="1" x14ac:dyDescent="0.25">
      <c r="A29" s="95"/>
      <c r="B29" s="96"/>
      <c r="C29" s="77"/>
      <c r="D29" s="105"/>
      <c r="E29" s="77"/>
      <c r="F29" s="77"/>
      <c r="G29" s="105"/>
      <c r="H29" s="77"/>
      <c r="I29" s="77"/>
      <c r="J29" s="105"/>
      <c r="K29" s="77"/>
      <c r="L29" s="77"/>
      <c r="M29" s="105"/>
      <c r="N29" s="77"/>
      <c r="O29" s="77"/>
      <c r="P29" s="105"/>
      <c r="Q29" s="77"/>
      <c r="R29" s="77"/>
      <c r="S29" s="105"/>
      <c r="T29" s="77"/>
      <c r="U29" s="77"/>
      <c r="V29" s="105"/>
      <c r="W29" s="77"/>
      <c r="X29" s="101"/>
      <c r="Y29" s="101"/>
      <c r="Z29" s="101"/>
      <c r="AA29" s="101"/>
      <c r="AB29" s="101"/>
      <c r="AC29" s="101"/>
      <c r="AD29" s="77"/>
      <c r="AE29" s="97"/>
      <c r="AF29" s="98"/>
      <c r="AG29" s="99"/>
      <c r="AH29" s="100"/>
    </row>
    <row r="30" spans="1:40" ht="20.100000000000001" customHeight="1" x14ac:dyDescent="0.3">
      <c r="A30" s="1" t="s">
        <v>72</v>
      </c>
      <c r="B30" s="96"/>
      <c r="C30" s="77"/>
      <c r="D30" s="105"/>
      <c r="E30" s="77"/>
      <c r="F30" s="77"/>
      <c r="G30" s="105"/>
      <c r="H30" s="77"/>
      <c r="I30" s="77"/>
      <c r="J30" s="105"/>
      <c r="K30" s="77"/>
      <c r="L30" s="77"/>
      <c r="M30" s="112"/>
      <c r="N30" s="77"/>
      <c r="O30" s="77"/>
      <c r="P30" s="105"/>
      <c r="Q30" s="77"/>
      <c r="S30" s="105"/>
      <c r="T30" s="77"/>
      <c r="U30" s="1" t="s">
        <v>67</v>
      </c>
      <c r="V30" s="105"/>
      <c r="W30" s="77"/>
      <c r="X30" s="101"/>
      <c r="Y30" s="101"/>
      <c r="Z30" s="101"/>
      <c r="AA30" s="101"/>
      <c r="AB30" s="101"/>
      <c r="AC30" s="101"/>
      <c r="AD30" s="77"/>
      <c r="AE30" s="97"/>
      <c r="AF30" s="98"/>
      <c r="AG30" s="99"/>
      <c r="AH30" s="117"/>
      <c r="AJ30" s="182" t="s">
        <v>70</v>
      </c>
    </row>
    <row r="31" spans="1:40" ht="15" customHeight="1" x14ac:dyDescent="0.25"/>
    <row r="32" spans="1:40" ht="19.5" customHeight="1" x14ac:dyDescent="0.3">
      <c r="I32" s="18"/>
      <c r="J32" s="18"/>
      <c r="K32" s="1"/>
      <c r="S32" s="1"/>
      <c r="T32" s="1"/>
      <c r="U32" s="1"/>
      <c r="V32" s="1"/>
      <c r="W32" s="1"/>
      <c r="Z32" s="1"/>
      <c r="AA32" s="1"/>
      <c r="AB32" s="1"/>
      <c r="AC32" s="1"/>
    </row>
    <row r="33" ht="15" customHeight="1" x14ac:dyDescent="0.25"/>
    <row r="35" ht="15" customHeight="1" x14ac:dyDescent="0.25"/>
    <row r="45" ht="15" customHeight="1" x14ac:dyDescent="0.25"/>
  </sheetData>
  <mergeCells count="108">
    <mergeCell ref="C7:AD7"/>
    <mergeCell ref="A7:B7"/>
    <mergeCell ref="AJ22:AK22"/>
    <mergeCell ref="AL15:AL16"/>
    <mergeCell ref="AL11:AL12"/>
    <mergeCell ref="AG13:AG14"/>
    <mergeCell ref="AF13:AF14"/>
    <mergeCell ref="AL21:AL22"/>
    <mergeCell ref="AH12:AI12"/>
    <mergeCell ref="AH16:AI16"/>
    <mergeCell ref="X8:Z10"/>
    <mergeCell ref="AE7:AL7"/>
    <mergeCell ref="AF8:AF10"/>
    <mergeCell ref="AF21:AF22"/>
    <mergeCell ref="AH8:AI10"/>
    <mergeCell ref="AL13:AL14"/>
    <mergeCell ref="AJ12:AK12"/>
    <mergeCell ref="AG15:AG16"/>
    <mergeCell ref="AH22:AI22"/>
    <mergeCell ref="AE21:AE22"/>
    <mergeCell ref="AG17:AG18"/>
    <mergeCell ref="AL8:AL10"/>
    <mergeCell ref="AJ8:AK10"/>
    <mergeCell ref="A13:A14"/>
    <mergeCell ref="O8:Q10"/>
    <mergeCell ref="AD8:AD10"/>
    <mergeCell ref="R8:T10"/>
    <mergeCell ref="AE17:AE18"/>
    <mergeCell ref="AA8:AC10"/>
    <mergeCell ref="AE8:AE10"/>
    <mergeCell ref="B17:B18"/>
    <mergeCell ref="AE11:AE12"/>
    <mergeCell ref="C8:E10"/>
    <mergeCell ref="F8:H10"/>
    <mergeCell ref="I8:K10"/>
    <mergeCell ref="AD15:AD16"/>
    <mergeCell ref="L17:L18"/>
    <mergeCell ref="A8:A10"/>
    <mergeCell ref="AD23:AD24"/>
    <mergeCell ref="AG23:AG24"/>
    <mergeCell ref="AF23:AF24"/>
    <mergeCell ref="B8:B10"/>
    <mergeCell ref="L8:N10"/>
    <mergeCell ref="A11:A12"/>
    <mergeCell ref="B11:B12"/>
    <mergeCell ref="C11:C12"/>
    <mergeCell ref="AF11:AF12"/>
    <mergeCell ref="AG11:AG12"/>
    <mergeCell ref="F13:F14"/>
    <mergeCell ref="A17:A18"/>
    <mergeCell ref="A15:A16"/>
    <mergeCell ref="B23:B24"/>
    <mergeCell ref="AD21:AD22"/>
    <mergeCell ref="AD13:AD14"/>
    <mergeCell ref="B21:B22"/>
    <mergeCell ref="AD11:AD12"/>
    <mergeCell ref="AD19:AD20"/>
    <mergeCell ref="AG8:AG10"/>
    <mergeCell ref="B19:B20"/>
    <mergeCell ref="U8:W10"/>
    <mergeCell ref="AE23:AE24"/>
    <mergeCell ref="A27:A28"/>
    <mergeCell ref="AF25:AF26"/>
    <mergeCell ref="X25:X26"/>
    <mergeCell ref="AD25:AD26"/>
    <mergeCell ref="AF27:AF28"/>
    <mergeCell ref="AE27:AE28"/>
    <mergeCell ref="B27:B28"/>
    <mergeCell ref="AD27:AD28"/>
    <mergeCell ref="AE25:AE26"/>
    <mergeCell ref="A25:A26"/>
    <mergeCell ref="B25:B26"/>
    <mergeCell ref="A23:A24"/>
    <mergeCell ref="AH24:AI24"/>
    <mergeCell ref="A19:A20"/>
    <mergeCell ref="A21:A22"/>
    <mergeCell ref="AL23:AL24"/>
    <mergeCell ref="AJ24:AK24"/>
    <mergeCell ref="AJ20:AK20"/>
    <mergeCell ref="AJ14:AK14"/>
    <mergeCell ref="AJ18:AK18"/>
    <mergeCell ref="AJ16:AK16"/>
    <mergeCell ref="B15:B16"/>
    <mergeCell ref="B13:B14"/>
    <mergeCell ref="AF15:AF16"/>
    <mergeCell ref="AG19:AG20"/>
    <mergeCell ref="AG21:AG22"/>
    <mergeCell ref="AF17:AF18"/>
    <mergeCell ref="AE13:AE14"/>
    <mergeCell ref="AE15:AE16"/>
    <mergeCell ref="I15:I16"/>
    <mergeCell ref="AH14:AI14"/>
    <mergeCell ref="AH18:AI18"/>
    <mergeCell ref="AH20:AI20"/>
    <mergeCell ref="AF19:AF20"/>
    <mergeCell ref="AL17:AL18"/>
    <mergeCell ref="O19:O20"/>
    <mergeCell ref="AG25:AG26"/>
    <mergeCell ref="AL19:AL20"/>
    <mergeCell ref="AD17:AD18"/>
    <mergeCell ref="AG27:AG28"/>
    <mergeCell ref="AL27:AL28"/>
    <mergeCell ref="AH26:AI26"/>
    <mergeCell ref="AH28:AI28"/>
    <mergeCell ref="AJ28:AK28"/>
    <mergeCell ref="AL25:AL26"/>
    <mergeCell ref="AJ26:AK26"/>
    <mergeCell ref="AE19:AE20"/>
  </mergeCells>
  <phoneticPr fontId="9" type="noConversion"/>
  <pageMargins left="0.16" right="0.16" top="0.19" bottom="0.17" header="0.17" footer="0.17"/>
  <pageSetup paperSize="9" orientation="landscape" r:id="rId1"/>
  <headerFooter alignWithMargins="0"/>
  <cellWatches>
    <cellWatch r="AH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2019-11-06T16:36:53Z</cp:lastPrinted>
  <dcterms:created xsi:type="dcterms:W3CDTF">2006-09-28T05:33:49Z</dcterms:created>
  <dcterms:modified xsi:type="dcterms:W3CDTF">2022-02-09T15:19:04Z</dcterms:modified>
</cp:coreProperties>
</file>